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1.1.sz.mell." sheetId="22" r:id="rId1"/>
    <sheet name="1.2.sz.mell." sheetId="23" state="hidden" r:id="rId2"/>
    <sheet name="1.3.sz.mell." sheetId="24" state="hidden" r:id="rId3"/>
    <sheet name="1.4.sz.mell." sheetId="25" state="hidden" r:id="rId4"/>
    <sheet name="2.sz.mell  " sheetId="26" r:id="rId5"/>
    <sheet name="3" sheetId="9" r:id="rId6"/>
    <sheet name="4" sheetId="10" r:id="rId7"/>
    <sheet name="5" sheetId="11" r:id="rId8"/>
    <sheet name="6." sheetId="13" r:id="rId9"/>
    <sheet name="7A" sheetId="29" r:id="rId10"/>
    <sheet name="7B" sheetId="15" r:id="rId11"/>
    <sheet name="8." sheetId="17" r:id="rId12"/>
    <sheet name="9." sheetId="18" r:id="rId13"/>
    <sheet name="10." sheetId="19" r:id="rId14"/>
  </sheets>
  <definedNames>
    <definedName name="_xlnm.Print_Titles" localSheetId="9">'7A'!$A$2:$IU$6</definedName>
    <definedName name="_xlnm.Print_Area" localSheetId="0">'1.1.sz.mell.'!$A$1:$H$127</definedName>
    <definedName name="_xlnm.Print_Area" localSheetId="1">'1.2.sz.mell.'!$A$1:$H$127</definedName>
    <definedName name="_xlnm.Print_Area" localSheetId="2">'1.3.sz.mell.'!$A$1:$H$127</definedName>
    <definedName name="_xlnm.Print_Area" localSheetId="3">'1.4.sz.mell.'!$A$1:$H$127</definedName>
  </definedNames>
  <calcPr calcId="145621"/>
</workbook>
</file>

<file path=xl/calcChain.xml><?xml version="1.0" encoding="utf-8"?>
<calcChain xmlns="http://schemas.openxmlformats.org/spreadsheetml/2006/main">
  <c r="D24" i="29" l="1"/>
  <c r="D66" i="29"/>
  <c r="C66" i="29"/>
  <c r="D63" i="29"/>
  <c r="C63" i="29"/>
  <c r="D59" i="29"/>
  <c r="C59" i="29"/>
  <c r="D54" i="29"/>
  <c r="C54" i="29"/>
  <c r="D45" i="29"/>
  <c r="C45" i="29"/>
  <c r="D40" i="29"/>
  <c r="C40" i="29"/>
  <c r="D35" i="29"/>
  <c r="D34" i="29" s="1"/>
  <c r="C35" i="29"/>
  <c r="C34" i="29" s="1"/>
  <c r="D29" i="29"/>
  <c r="C29" i="29"/>
  <c r="C24" i="29"/>
  <c r="D19" i="29"/>
  <c r="C19" i="29"/>
  <c r="D14" i="29"/>
  <c r="C14" i="29"/>
  <c r="D9" i="29"/>
  <c r="C9" i="29"/>
  <c r="C8" i="29"/>
  <c r="C51" i="29" s="1"/>
  <c r="C68" i="29" s="1"/>
  <c r="M61" i="26"/>
  <c r="L61" i="26"/>
  <c r="K61" i="26"/>
  <c r="J61" i="26"/>
  <c r="I61" i="26"/>
  <c r="G55" i="26"/>
  <c r="G61" i="26" s="1"/>
  <c r="F55" i="26"/>
  <c r="E55" i="26"/>
  <c r="D55" i="26"/>
  <c r="C55" i="26"/>
  <c r="C61" i="26" s="1"/>
  <c r="G49" i="26"/>
  <c r="F49" i="26"/>
  <c r="F61" i="26"/>
  <c r="E49" i="26"/>
  <c r="E61" i="26"/>
  <c r="D49" i="26"/>
  <c r="D61" i="26"/>
  <c r="C49" i="26"/>
  <c r="M27" i="26"/>
  <c r="L27" i="26"/>
  <c r="K27" i="26"/>
  <c r="J27" i="26"/>
  <c r="I27" i="26"/>
  <c r="G24" i="26"/>
  <c r="F24" i="26"/>
  <c r="E24" i="26"/>
  <c r="D24" i="26"/>
  <c r="C24" i="26"/>
  <c r="G6" i="26"/>
  <c r="F6" i="26"/>
  <c r="E6" i="26"/>
  <c r="D6" i="26"/>
  <c r="C6" i="26"/>
  <c r="H115" i="25"/>
  <c r="G115" i="25"/>
  <c r="F115" i="25"/>
  <c r="E115" i="25"/>
  <c r="D115" i="25"/>
  <c r="C115" i="25"/>
  <c r="H109" i="25"/>
  <c r="G109" i="25"/>
  <c r="F109" i="25"/>
  <c r="E109" i="25"/>
  <c r="D109" i="25"/>
  <c r="C109" i="25"/>
  <c r="H104" i="25"/>
  <c r="G104" i="25"/>
  <c r="F104" i="25"/>
  <c r="E104" i="25"/>
  <c r="D104" i="25"/>
  <c r="C104" i="25"/>
  <c r="H100" i="25"/>
  <c r="H121" i="25" s="1"/>
  <c r="G100" i="25"/>
  <c r="G121" i="25" s="1"/>
  <c r="F100" i="25"/>
  <c r="E100" i="25"/>
  <c r="E121" i="25" s="1"/>
  <c r="D100" i="25"/>
  <c r="D121" i="25" s="1"/>
  <c r="C100" i="25"/>
  <c r="C121" i="25" s="1"/>
  <c r="H96" i="25"/>
  <c r="G96" i="25"/>
  <c r="F96" i="25"/>
  <c r="E96" i="25"/>
  <c r="D96" i="25"/>
  <c r="C96" i="25"/>
  <c r="H90" i="25"/>
  <c r="G90" i="25"/>
  <c r="F90" i="25"/>
  <c r="E90" i="25"/>
  <c r="D90" i="25"/>
  <c r="C90" i="25"/>
  <c r="H84" i="25"/>
  <c r="H99" i="25" s="1"/>
  <c r="G84" i="25"/>
  <c r="G99" i="25"/>
  <c r="F84" i="25"/>
  <c r="F99" i="25" s="1"/>
  <c r="E84" i="25"/>
  <c r="E99" i="25"/>
  <c r="E122" i="25" s="1"/>
  <c r="D84" i="25"/>
  <c r="D99" i="25" s="1"/>
  <c r="D122" i="25" s="1"/>
  <c r="C84" i="25"/>
  <c r="C99" i="25"/>
  <c r="H71" i="25"/>
  <c r="G71" i="25"/>
  <c r="F71" i="25"/>
  <c r="E71" i="25"/>
  <c r="D71" i="25"/>
  <c r="C71" i="25"/>
  <c r="H67" i="25"/>
  <c r="G67" i="25"/>
  <c r="F67" i="25"/>
  <c r="E67" i="25"/>
  <c r="D67" i="25"/>
  <c r="C67" i="25"/>
  <c r="H64" i="25"/>
  <c r="G64" i="25"/>
  <c r="F64" i="25"/>
  <c r="E64" i="25"/>
  <c r="D64" i="25"/>
  <c r="C64" i="25"/>
  <c r="H59" i="25"/>
  <c r="H77" i="25" s="1"/>
  <c r="G59" i="25"/>
  <c r="F59" i="25"/>
  <c r="E59" i="25"/>
  <c r="D59" i="25"/>
  <c r="C59" i="25"/>
  <c r="H55" i="25"/>
  <c r="H127" i="25"/>
  <c r="G55" i="25"/>
  <c r="G77" i="25"/>
  <c r="F55" i="25"/>
  <c r="F77" i="25" s="1"/>
  <c r="E55" i="25"/>
  <c r="E77" i="25"/>
  <c r="E127" i="25" s="1"/>
  <c r="D55" i="25"/>
  <c r="C55" i="25"/>
  <c r="C77" i="25"/>
  <c r="H49" i="25"/>
  <c r="G49" i="25"/>
  <c r="F49" i="25"/>
  <c r="E49" i="25"/>
  <c r="D49" i="25"/>
  <c r="C49" i="25"/>
  <c r="H44" i="25"/>
  <c r="G44" i="25"/>
  <c r="F44" i="25"/>
  <c r="E44" i="25"/>
  <c r="D44" i="25"/>
  <c r="C44" i="25"/>
  <c r="H38" i="25"/>
  <c r="G38" i="25"/>
  <c r="F38" i="25"/>
  <c r="E38" i="25"/>
  <c r="D38" i="25"/>
  <c r="C38" i="25"/>
  <c r="H27" i="25"/>
  <c r="G27" i="25"/>
  <c r="F27" i="25"/>
  <c r="E27" i="25"/>
  <c r="D27" i="25"/>
  <c r="C27" i="25"/>
  <c r="H21" i="25"/>
  <c r="H20" i="25" s="1"/>
  <c r="G21" i="25"/>
  <c r="F21" i="25"/>
  <c r="E21" i="25"/>
  <c r="D21" i="25"/>
  <c r="D20" i="25" s="1"/>
  <c r="C21" i="25"/>
  <c r="G20" i="25"/>
  <c r="F20" i="25"/>
  <c r="E20" i="25"/>
  <c r="C20" i="25"/>
  <c r="H13" i="25"/>
  <c r="G13" i="25"/>
  <c r="F13" i="25"/>
  <c r="E13" i="25"/>
  <c r="D13" i="25"/>
  <c r="C13" i="25"/>
  <c r="H6" i="25"/>
  <c r="G6" i="25"/>
  <c r="G54" i="25" s="1"/>
  <c r="G78" i="25" s="1"/>
  <c r="F6" i="25"/>
  <c r="F54" i="25" s="1"/>
  <c r="F126" i="25" s="1"/>
  <c r="E6" i="25"/>
  <c r="E54" i="25" s="1"/>
  <c r="E126" i="25" s="1"/>
  <c r="D6" i="25"/>
  <c r="C6" i="25"/>
  <c r="C54" i="25"/>
  <c r="C78" i="25" s="1"/>
  <c r="D5" i="25"/>
  <c r="G115" i="24"/>
  <c r="F115" i="24"/>
  <c r="E115" i="24"/>
  <c r="D115" i="24"/>
  <c r="C115" i="24"/>
  <c r="G109" i="24"/>
  <c r="F109" i="24"/>
  <c r="E109" i="24"/>
  <c r="D109" i="24"/>
  <c r="C109" i="24"/>
  <c r="G104" i="24"/>
  <c r="F104" i="24"/>
  <c r="E104" i="24"/>
  <c r="D104" i="24"/>
  <c r="C104" i="24"/>
  <c r="G100" i="24"/>
  <c r="F100" i="24"/>
  <c r="E100" i="24"/>
  <c r="E121" i="24" s="1"/>
  <c r="D100" i="24"/>
  <c r="D121" i="24" s="1"/>
  <c r="C100" i="24"/>
  <c r="G96" i="24"/>
  <c r="F96" i="24"/>
  <c r="E96" i="24"/>
  <c r="D96" i="24"/>
  <c r="C96" i="24"/>
  <c r="G90" i="24"/>
  <c r="F90" i="24"/>
  <c r="E90" i="24"/>
  <c r="D90" i="24"/>
  <c r="C90" i="24"/>
  <c r="H87" i="24"/>
  <c r="H86" i="24"/>
  <c r="H85" i="24"/>
  <c r="G84" i="24"/>
  <c r="G99" i="24" s="1"/>
  <c r="F84" i="24"/>
  <c r="F99" i="24"/>
  <c r="E84" i="24"/>
  <c r="E99" i="24" s="1"/>
  <c r="E122" i="24"/>
  <c r="D84" i="24"/>
  <c r="D99" i="24" s="1"/>
  <c r="D122" i="24" s="1"/>
  <c r="C84" i="24"/>
  <c r="C99" i="24" s="1"/>
  <c r="G71" i="24"/>
  <c r="F71" i="24"/>
  <c r="F77" i="24" s="1"/>
  <c r="E71" i="24"/>
  <c r="D71" i="24"/>
  <c r="C71" i="24"/>
  <c r="G67" i="24"/>
  <c r="F67" i="24"/>
  <c r="E67" i="24"/>
  <c r="D67" i="24"/>
  <c r="C67" i="24"/>
  <c r="C77" i="24" s="1"/>
  <c r="G64" i="24"/>
  <c r="F64" i="24"/>
  <c r="E64" i="24"/>
  <c r="D64" i="24"/>
  <c r="C64" i="24"/>
  <c r="G59" i="24"/>
  <c r="F59" i="24"/>
  <c r="E59" i="24"/>
  <c r="E77" i="24" s="1"/>
  <c r="E127" i="24" s="1"/>
  <c r="D59" i="24"/>
  <c r="C59" i="24"/>
  <c r="G55" i="24"/>
  <c r="G77" i="24"/>
  <c r="F55" i="24"/>
  <c r="E55" i="24"/>
  <c r="D55" i="24"/>
  <c r="D77" i="24" s="1"/>
  <c r="C55" i="24"/>
  <c r="G49" i="24"/>
  <c r="F49" i="24"/>
  <c r="E49" i="24"/>
  <c r="D49" i="24"/>
  <c r="C49" i="24"/>
  <c r="G44" i="24"/>
  <c r="F44" i="24"/>
  <c r="E44" i="24"/>
  <c r="D44" i="24"/>
  <c r="C44" i="24"/>
  <c r="G38" i="24"/>
  <c r="F38" i="24"/>
  <c r="E38" i="24"/>
  <c r="D38" i="24"/>
  <c r="C38" i="24"/>
  <c r="H33" i="24"/>
  <c r="H32" i="24"/>
  <c r="H29" i="24"/>
  <c r="G27" i="24"/>
  <c r="H27" i="24" s="1"/>
  <c r="F27" i="24"/>
  <c r="E27" i="24"/>
  <c r="D27" i="24"/>
  <c r="C27" i="24"/>
  <c r="C54" i="24" s="1"/>
  <c r="H26" i="24"/>
  <c r="H25" i="24"/>
  <c r="H24" i="24"/>
  <c r="H23" i="24"/>
  <c r="H22" i="24"/>
  <c r="G21" i="24"/>
  <c r="H21" i="24" s="1"/>
  <c r="F21" i="24"/>
  <c r="F20" i="24" s="1"/>
  <c r="E21" i="24"/>
  <c r="D21" i="24"/>
  <c r="D20" i="24" s="1"/>
  <c r="C21" i="24"/>
  <c r="G20" i="24"/>
  <c r="G54" i="24" s="1"/>
  <c r="E20" i="24"/>
  <c r="C20" i="24"/>
  <c r="G13" i="24"/>
  <c r="F13" i="24"/>
  <c r="E13" i="24"/>
  <c r="D13" i="24"/>
  <c r="D54" i="24" s="1"/>
  <c r="C13" i="24"/>
  <c r="H11" i="24"/>
  <c r="G6" i="24"/>
  <c r="F6" i="24"/>
  <c r="E6" i="24"/>
  <c r="E54" i="24"/>
  <c r="E78" i="24" s="1"/>
  <c r="D6" i="24"/>
  <c r="C6" i="24"/>
  <c r="G121" i="23"/>
  <c r="F121" i="23"/>
  <c r="E121" i="23"/>
  <c r="D115" i="23"/>
  <c r="C115" i="23"/>
  <c r="D109" i="23"/>
  <c r="C109" i="23"/>
  <c r="D104" i="23"/>
  <c r="C104" i="23"/>
  <c r="D100" i="23"/>
  <c r="C100" i="23"/>
  <c r="C121" i="23" s="1"/>
  <c r="C127" i="23" s="1"/>
  <c r="D96" i="23"/>
  <c r="C96" i="23"/>
  <c r="G90" i="23"/>
  <c r="G99" i="23" s="1"/>
  <c r="F90" i="23"/>
  <c r="E90" i="23"/>
  <c r="D90" i="23"/>
  <c r="C90" i="23"/>
  <c r="G84" i="23"/>
  <c r="F84" i="23"/>
  <c r="E84" i="23"/>
  <c r="D84" i="23"/>
  <c r="C84" i="23"/>
  <c r="D71" i="23"/>
  <c r="D67" i="23"/>
  <c r="G64" i="23"/>
  <c r="G77" i="23" s="1"/>
  <c r="F64" i="23"/>
  <c r="F77" i="23"/>
  <c r="F127" i="23"/>
  <c r="E64" i="23"/>
  <c r="E77" i="23"/>
  <c r="E127" i="23" s="1"/>
  <c r="D64" i="23"/>
  <c r="D59" i="23"/>
  <c r="D55" i="23"/>
  <c r="D49" i="23"/>
  <c r="D44" i="23"/>
  <c r="D38" i="23"/>
  <c r="G27" i="23"/>
  <c r="F27" i="23"/>
  <c r="E27" i="23"/>
  <c r="D27" i="23"/>
  <c r="H26" i="23"/>
  <c r="H25" i="23"/>
  <c r="H24" i="23"/>
  <c r="H23" i="23"/>
  <c r="H22" i="23"/>
  <c r="H21" i="23"/>
  <c r="D21" i="23"/>
  <c r="D20" i="23"/>
  <c r="D54" i="23" s="1"/>
  <c r="D13" i="23"/>
  <c r="G6" i="23"/>
  <c r="F6" i="23"/>
  <c r="F54" i="23"/>
  <c r="F126" i="23" s="1"/>
  <c r="E6" i="23"/>
  <c r="D6" i="23"/>
  <c r="C6" i="23"/>
  <c r="G119" i="22"/>
  <c r="F119" i="22"/>
  <c r="E119" i="22"/>
  <c r="D119" i="22"/>
  <c r="D115" i="22" s="1"/>
  <c r="C119" i="22"/>
  <c r="C116" i="22"/>
  <c r="C117" i="22"/>
  <c r="C118" i="22"/>
  <c r="C115" i="22" s="1"/>
  <c r="G118" i="22"/>
  <c r="F118" i="22"/>
  <c r="E118" i="22"/>
  <c r="E115" i="22" s="1"/>
  <c r="D118" i="22"/>
  <c r="D116" i="22"/>
  <c r="D117" i="22"/>
  <c r="G117" i="22"/>
  <c r="F117" i="22"/>
  <c r="E117" i="22"/>
  <c r="G116" i="22"/>
  <c r="G115" i="22" s="1"/>
  <c r="G121" i="22" s="1"/>
  <c r="F116" i="22"/>
  <c r="F115" i="22" s="1"/>
  <c r="E116" i="22"/>
  <c r="G114" i="22"/>
  <c r="F114" i="22"/>
  <c r="E114" i="22"/>
  <c r="D114" i="22"/>
  <c r="C114" i="22"/>
  <c r="G113" i="22"/>
  <c r="F113" i="22"/>
  <c r="E113" i="22"/>
  <c r="E109" i="22" s="1"/>
  <c r="D113" i="22"/>
  <c r="C113" i="22"/>
  <c r="G111" i="22"/>
  <c r="F111" i="22"/>
  <c r="F109" i="22" s="1"/>
  <c r="E111" i="22"/>
  <c r="D111" i="22"/>
  <c r="C111" i="22"/>
  <c r="G110" i="22"/>
  <c r="F110" i="22"/>
  <c r="E110" i="22"/>
  <c r="D110" i="22"/>
  <c r="D109" i="22" s="1"/>
  <c r="C110" i="22"/>
  <c r="G108" i="22"/>
  <c r="G104" i="22" s="1"/>
  <c r="F108" i="22"/>
  <c r="E108" i="22"/>
  <c r="D108" i="22"/>
  <c r="C108" i="22"/>
  <c r="C104" i="22" s="1"/>
  <c r="G107" i="22"/>
  <c r="F107" i="22"/>
  <c r="F105" i="22"/>
  <c r="F106" i="22"/>
  <c r="F104" i="22" s="1"/>
  <c r="E107" i="22"/>
  <c r="D107" i="22"/>
  <c r="C107" i="22"/>
  <c r="G106" i="22"/>
  <c r="E106" i="22"/>
  <c r="E105" i="22"/>
  <c r="E104" i="22"/>
  <c r="D106" i="22"/>
  <c r="C106" i="22"/>
  <c r="G105" i="22"/>
  <c r="D105" i="22"/>
  <c r="D104" i="22" s="1"/>
  <c r="C105" i="22"/>
  <c r="G103" i="22"/>
  <c r="F103" i="22"/>
  <c r="E103" i="22"/>
  <c r="D103" i="22"/>
  <c r="C103" i="22"/>
  <c r="G102" i="22"/>
  <c r="G100" i="22" s="1"/>
  <c r="F102" i="22"/>
  <c r="F101" i="22"/>
  <c r="F100" i="22" s="1"/>
  <c r="E102" i="22"/>
  <c r="D102" i="22"/>
  <c r="C102" i="22"/>
  <c r="G101" i="22"/>
  <c r="E101" i="22"/>
  <c r="E100" i="22" s="1"/>
  <c r="E121" i="22" s="1"/>
  <c r="D101" i="22"/>
  <c r="C101" i="22"/>
  <c r="G98" i="22"/>
  <c r="G96" i="22" s="1"/>
  <c r="G99" i="22" s="1"/>
  <c r="F98" i="22"/>
  <c r="E98" i="22"/>
  <c r="D98" i="22"/>
  <c r="D97" i="22"/>
  <c r="D96" i="22" s="1"/>
  <c r="C98" i="22"/>
  <c r="G97" i="22"/>
  <c r="F97" i="22"/>
  <c r="E97" i="22"/>
  <c r="E96" i="22" s="1"/>
  <c r="C97" i="22"/>
  <c r="C96" i="22" s="1"/>
  <c r="G95" i="22"/>
  <c r="M41" i="26"/>
  <c r="F95" i="22"/>
  <c r="L41" i="26" s="1"/>
  <c r="L48" i="26" s="1"/>
  <c r="L62" i="26" s="1"/>
  <c r="L64" i="26" s="1"/>
  <c r="E95" i="22"/>
  <c r="K41" i="26"/>
  <c r="D95" i="22"/>
  <c r="J41" i="26" s="1"/>
  <c r="C95" i="22"/>
  <c r="I41" i="26" s="1"/>
  <c r="G94" i="22"/>
  <c r="F94" i="22"/>
  <c r="E94" i="22"/>
  <c r="D94" i="22"/>
  <c r="C94" i="22"/>
  <c r="G93" i="22"/>
  <c r="F93" i="22"/>
  <c r="F91" i="22"/>
  <c r="E93" i="22"/>
  <c r="D93" i="22"/>
  <c r="C93" i="22"/>
  <c r="G92" i="22"/>
  <c r="F92" i="22"/>
  <c r="E92" i="22"/>
  <c r="D92" i="22"/>
  <c r="C92" i="22"/>
  <c r="G91" i="22"/>
  <c r="M37" i="26"/>
  <c r="M48" i="26" s="1"/>
  <c r="M62" i="26"/>
  <c r="M65" i="26" s="1"/>
  <c r="L37" i="26"/>
  <c r="E91" i="22"/>
  <c r="K37" i="26" s="1"/>
  <c r="K48" i="26" s="1"/>
  <c r="K62" i="26" s="1"/>
  <c r="D91" i="22"/>
  <c r="C91" i="22"/>
  <c r="E90" i="22"/>
  <c r="G89" i="22"/>
  <c r="M10" i="26"/>
  <c r="F89" i="22"/>
  <c r="L10" i="26"/>
  <c r="E89" i="22"/>
  <c r="K10" i="26"/>
  <c r="D89" i="22"/>
  <c r="J10" i="26"/>
  <c r="C89" i="22"/>
  <c r="I10" i="26"/>
  <c r="G88" i="22"/>
  <c r="M9" i="26"/>
  <c r="F88" i="22"/>
  <c r="L9" i="26"/>
  <c r="E88" i="22"/>
  <c r="K9" i="26"/>
  <c r="D88" i="22"/>
  <c r="J9" i="26"/>
  <c r="C88" i="22"/>
  <c r="I9" i="26"/>
  <c r="G87" i="22"/>
  <c r="M8" i="26"/>
  <c r="F87" i="22"/>
  <c r="L8" i="26"/>
  <c r="E87" i="22"/>
  <c r="K8" i="26"/>
  <c r="D87" i="22"/>
  <c r="J8" i="26"/>
  <c r="C87" i="22"/>
  <c r="I8" i="26"/>
  <c r="G86" i="22"/>
  <c r="M7" i="26"/>
  <c r="F86" i="22"/>
  <c r="L7" i="26"/>
  <c r="E86" i="22"/>
  <c r="D86" i="22"/>
  <c r="J7" i="26" s="1"/>
  <c r="C86" i="22"/>
  <c r="I7" i="26" s="1"/>
  <c r="G85" i="22"/>
  <c r="M6" i="26" s="1"/>
  <c r="M18" i="26" s="1"/>
  <c r="M28" i="26" s="1"/>
  <c r="F85" i="22"/>
  <c r="L6" i="26" s="1"/>
  <c r="L18" i="26" s="1"/>
  <c r="L28" i="26" s="1"/>
  <c r="E85" i="22"/>
  <c r="D85" i="22"/>
  <c r="J6" i="26" s="1"/>
  <c r="C85" i="22"/>
  <c r="I6" i="26" s="1"/>
  <c r="I18" i="26" s="1"/>
  <c r="G75" i="22"/>
  <c r="F75" i="22"/>
  <c r="E75" i="22"/>
  <c r="D75" i="22"/>
  <c r="C75" i="22"/>
  <c r="G74" i="22"/>
  <c r="F74" i="22"/>
  <c r="E74" i="22"/>
  <c r="D74" i="22"/>
  <c r="D71" i="22" s="1"/>
  <c r="C74" i="22"/>
  <c r="G73" i="22"/>
  <c r="F73" i="22"/>
  <c r="E73" i="22"/>
  <c r="E71" i="22" s="1"/>
  <c r="D73" i="22"/>
  <c r="C73" i="22"/>
  <c r="G72" i="22"/>
  <c r="G71" i="22"/>
  <c r="F72" i="22"/>
  <c r="E72" i="22"/>
  <c r="D72" i="22"/>
  <c r="C72" i="22"/>
  <c r="C71" i="22" s="1"/>
  <c r="G70" i="22"/>
  <c r="F70" i="22"/>
  <c r="E70" i="22"/>
  <c r="E68" i="22"/>
  <c r="E69" i="22"/>
  <c r="E67" i="22"/>
  <c r="D70" i="22"/>
  <c r="C70" i="22"/>
  <c r="G69" i="22"/>
  <c r="F69" i="22"/>
  <c r="D69" i="22"/>
  <c r="C69" i="22"/>
  <c r="G68" i="22"/>
  <c r="G67" i="22"/>
  <c r="F68" i="22"/>
  <c r="D68" i="22"/>
  <c r="C68" i="22"/>
  <c r="C67" i="22"/>
  <c r="G66" i="22"/>
  <c r="F66" i="22"/>
  <c r="E66" i="22"/>
  <c r="D66" i="22"/>
  <c r="C66" i="22"/>
  <c r="G65" i="22"/>
  <c r="F65" i="22"/>
  <c r="F20" i="26"/>
  <c r="F19" i="26" s="1"/>
  <c r="F27" i="26" s="1"/>
  <c r="E65" i="22"/>
  <c r="D65" i="22"/>
  <c r="D20" i="26" s="1"/>
  <c r="D19" i="26" s="1"/>
  <c r="D27" i="26" s="1"/>
  <c r="C65" i="22"/>
  <c r="C20" i="26" s="1"/>
  <c r="C19" i="26" s="1"/>
  <c r="C27" i="26" s="1"/>
  <c r="G63" i="22"/>
  <c r="F63" i="22"/>
  <c r="E63" i="22"/>
  <c r="D63" i="22"/>
  <c r="C63" i="22"/>
  <c r="C59" i="22" s="1"/>
  <c r="G62" i="22"/>
  <c r="F62" i="22"/>
  <c r="E62" i="22"/>
  <c r="D62" i="22"/>
  <c r="C62" i="22"/>
  <c r="G61" i="22"/>
  <c r="F61" i="22"/>
  <c r="E61" i="22"/>
  <c r="D61" i="22"/>
  <c r="C61" i="22"/>
  <c r="G60" i="22"/>
  <c r="G59" i="22"/>
  <c r="F60" i="22"/>
  <c r="E60" i="22"/>
  <c r="E59" i="22" s="1"/>
  <c r="E77" i="22" s="1"/>
  <c r="D60" i="22"/>
  <c r="D59" i="22" s="1"/>
  <c r="C60" i="22"/>
  <c r="G58" i="22"/>
  <c r="F58" i="22"/>
  <c r="E58" i="22"/>
  <c r="E55" i="22" s="1"/>
  <c r="D58" i="22"/>
  <c r="C58" i="22"/>
  <c r="G57" i="22"/>
  <c r="F57" i="22"/>
  <c r="F55" i="22" s="1"/>
  <c r="E57" i="22"/>
  <c r="D57" i="22"/>
  <c r="C57" i="22"/>
  <c r="G56" i="22"/>
  <c r="G55" i="22" s="1"/>
  <c r="F56" i="22"/>
  <c r="E56" i="22"/>
  <c r="D56" i="22"/>
  <c r="D55" i="22"/>
  <c r="C56" i="22"/>
  <c r="G53" i="22"/>
  <c r="F53" i="22"/>
  <c r="E53" i="22"/>
  <c r="D53" i="22"/>
  <c r="C53" i="22"/>
  <c r="G52" i="22"/>
  <c r="F52" i="22"/>
  <c r="E52" i="22"/>
  <c r="D52" i="22"/>
  <c r="C52" i="22"/>
  <c r="C49" i="22" s="1"/>
  <c r="G51" i="22"/>
  <c r="G50" i="22"/>
  <c r="F51" i="22"/>
  <c r="F49" i="22" s="1"/>
  <c r="E51" i="22"/>
  <c r="E50" i="22"/>
  <c r="E49" i="22" s="1"/>
  <c r="D51" i="22"/>
  <c r="C51" i="22"/>
  <c r="F50" i="22"/>
  <c r="D50" i="22"/>
  <c r="D49" i="22"/>
  <c r="C50" i="22"/>
  <c r="G48" i="22"/>
  <c r="F48" i="22"/>
  <c r="E48" i="22"/>
  <c r="D48" i="22"/>
  <c r="C48" i="22"/>
  <c r="G47" i="22"/>
  <c r="G44" i="22" s="1"/>
  <c r="G10" i="26" s="1"/>
  <c r="F47" i="22"/>
  <c r="E47" i="22"/>
  <c r="D47" i="22"/>
  <c r="C47" i="22"/>
  <c r="G46" i="22"/>
  <c r="F46" i="22"/>
  <c r="F45" i="22"/>
  <c r="F44" i="22"/>
  <c r="F10" i="26" s="1"/>
  <c r="E46" i="22"/>
  <c r="D46" i="22"/>
  <c r="C46" i="22"/>
  <c r="G45" i="22"/>
  <c r="E45" i="22"/>
  <c r="D45" i="22"/>
  <c r="C45" i="22"/>
  <c r="D44" i="22"/>
  <c r="D10" i="26"/>
  <c r="G43" i="22"/>
  <c r="F43" i="22"/>
  <c r="E43" i="22"/>
  <c r="D43" i="22"/>
  <c r="C43" i="22"/>
  <c r="G42" i="22"/>
  <c r="F42" i="22"/>
  <c r="E42" i="22"/>
  <c r="D42" i="22"/>
  <c r="C42" i="22"/>
  <c r="G41" i="22"/>
  <c r="F41" i="22"/>
  <c r="E41" i="22"/>
  <c r="D41" i="22"/>
  <c r="C41" i="22"/>
  <c r="G40" i="22"/>
  <c r="F40" i="22"/>
  <c r="E40" i="22"/>
  <c r="D40" i="22"/>
  <c r="C40" i="22"/>
  <c r="G39" i="22"/>
  <c r="F39" i="22"/>
  <c r="F38" i="22" s="1"/>
  <c r="F39" i="26" s="1"/>
  <c r="E39" i="22"/>
  <c r="D39" i="22"/>
  <c r="D38" i="22" s="1"/>
  <c r="D39" i="26" s="1"/>
  <c r="C39" i="22"/>
  <c r="G37" i="22"/>
  <c r="F37" i="22"/>
  <c r="E37" i="22"/>
  <c r="D37" i="22"/>
  <c r="C37" i="22"/>
  <c r="G36" i="22"/>
  <c r="F36" i="22"/>
  <c r="E36" i="22"/>
  <c r="D36" i="22"/>
  <c r="C36" i="22"/>
  <c r="G35" i="22"/>
  <c r="F35" i="22"/>
  <c r="E35" i="22"/>
  <c r="D35" i="22"/>
  <c r="C35" i="22"/>
  <c r="G34" i="22"/>
  <c r="F34" i="22"/>
  <c r="E34" i="22"/>
  <c r="D34" i="22"/>
  <c r="C34" i="22"/>
  <c r="G33" i="22"/>
  <c r="H33" i="22" s="1"/>
  <c r="F33" i="22"/>
  <c r="E33" i="22"/>
  <c r="D33" i="22"/>
  <c r="C33" i="22"/>
  <c r="G32" i="22"/>
  <c r="F32" i="22"/>
  <c r="E32" i="22"/>
  <c r="D32" i="22"/>
  <c r="D27" i="22" s="1"/>
  <c r="C32" i="22"/>
  <c r="G31" i="22"/>
  <c r="F31" i="22"/>
  <c r="E31" i="22"/>
  <c r="D31" i="22"/>
  <c r="C31" i="22"/>
  <c r="G30" i="22"/>
  <c r="F30" i="22"/>
  <c r="E30" i="22"/>
  <c r="D30" i="22"/>
  <c r="C30" i="22"/>
  <c r="G29" i="22"/>
  <c r="F29" i="22"/>
  <c r="E29" i="22"/>
  <c r="D29" i="22"/>
  <c r="C29" i="22"/>
  <c r="C28" i="22"/>
  <c r="G28" i="22"/>
  <c r="F28" i="22"/>
  <c r="F27" i="22" s="1"/>
  <c r="F12" i="26" s="1"/>
  <c r="F18" i="26" s="1"/>
  <c r="E28" i="22"/>
  <c r="E27" i="22" s="1"/>
  <c r="E12" i="26" s="1"/>
  <c r="D28" i="22"/>
  <c r="G26" i="22"/>
  <c r="F26" i="22"/>
  <c r="E26" i="22"/>
  <c r="E20" i="22" s="1"/>
  <c r="E9" i="26" s="1"/>
  <c r="D26" i="22"/>
  <c r="C26" i="22"/>
  <c r="G25" i="22"/>
  <c r="F25" i="22"/>
  <c r="E25" i="22"/>
  <c r="D25" i="22"/>
  <c r="C25" i="22"/>
  <c r="G24" i="22"/>
  <c r="F24" i="22"/>
  <c r="E24" i="22"/>
  <c r="D24" i="22"/>
  <c r="C24" i="22"/>
  <c r="C20" i="22" s="1"/>
  <c r="C9" i="26" s="1"/>
  <c r="G23" i="22"/>
  <c r="F23" i="22"/>
  <c r="E23" i="22"/>
  <c r="D23" i="22"/>
  <c r="C23" i="22"/>
  <c r="G22" i="22"/>
  <c r="F22" i="22"/>
  <c r="E22" i="22"/>
  <c r="H22" i="22" s="1"/>
  <c r="D22" i="22"/>
  <c r="C22" i="22"/>
  <c r="G21" i="22"/>
  <c r="F21" i="22"/>
  <c r="F20" i="22" s="1"/>
  <c r="F9" i="26" s="1"/>
  <c r="E21" i="22"/>
  <c r="D21" i="22"/>
  <c r="D20" i="22" s="1"/>
  <c r="D9" i="26" s="1"/>
  <c r="C21" i="22"/>
  <c r="G19" i="22"/>
  <c r="F19" i="22"/>
  <c r="E19" i="22"/>
  <c r="D19" i="22"/>
  <c r="C19" i="22"/>
  <c r="G18" i="22"/>
  <c r="F18" i="22"/>
  <c r="E18" i="22"/>
  <c r="D18" i="22"/>
  <c r="C18" i="22"/>
  <c r="G17" i="22"/>
  <c r="F17" i="22"/>
  <c r="E17" i="22"/>
  <c r="E13" i="22" s="1"/>
  <c r="D17" i="22"/>
  <c r="C17" i="22"/>
  <c r="C14" i="22"/>
  <c r="C13" i="22" s="1"/>
  <c r="C37" i="26" s="1"/>
  <c r="C15" i="22"/>
  <c r="C16" i="22"/>
  <c r="G16" i="22"/>
  <c r="F16" i="22"/>
  <c r="E16" i="22"/>
  <c r="D16" i="22"/>
  <c r="G15" i="22"/>
  <c r="F15" i="22"/>
  <c r="E15" i="22"/>
  <c r="E14" i="22"/>
  <c r="D15" i="22"/>
  <c r="G14" i="22"/>
  <c r="F14" i="22"/>
  <c r="F13" i="22" s="1"/>
  <c r="F37" i="26" s="1"/>
  <c r="D14" i="22"/>
  <c r="G13" i="22"/>
  <c r="G37" i="26" s="1"/>
  <c r="G12" i="22"/>
  <c r="F12" i="22"/>
  <c r="E12" i="22"/>
  <c r="D12" i="22"/>
  <c r="C12" i="22"/>
  <c r="G11" i="22"/>
  <c r="F11" i="22"/>
  <c r="E11" i="22"/>
  <c r="D11" i="22"/>
  <c r="C11" i="22"/>
  <c r="G10" i="22"/>
  <c r="G6" i="22" s="1"/>
  <c r="G7" i="26" s="1"/>
  <c r="F10" i="22"/>
  <c r="E10" i="22"/>
  <c r="D10" i="22"/>
  <c r="C10" i="22"/>
  <c r="G9" i="22"/>
  <c r="F9" i="22"/>
  <c r="E9" i="22"/>
  <c r="D9" i="22"/>
  <c r="C9" i="22"/>
  <c r="G8" i="22"/>
  <c r="F8" i="22"/>
  <c r="F7" i="22"/>
  <c r="F6" i="22" s="1"/>
  <c r="F7" i="26" s="1"/>
  <c r="E8" i="22"/>
  <c r="D8" i="22"/>
  <c r="C8" i="22"/>
  <c r="G7" i="22"/>
  <c r="E7" i="22"/>
  <c r="D7" i="22"/>
  <c r="D6" i="22" s="1"/>
  <c r="D7" i="26" s="1"/>
  <c r="D18" i="26" s="1"/>
  <c r="C7" i="22"/>
  <c r="F48" i="26"/>
  <c r="F63" i="26" s="1"/>
  <c r="E38" i="22"/>
  <c r="E39" i="26" s="1"/>
  <c r="D67" i="22"/>
  <c r="D100" i="22"/>
  <c r="F64" i="22"/>
  <c r="F67" i="22"/>
  <c r="E44" i="22"/>
  <c r="E10" i="26" s="1"/>
  <c r="C100" i="22"/>
  <c r="C109" i="22"/>
  <c r="D13" i="22"/>
  <c r="D37" i="26"/>
  <c r="D48" i="26" s="1"/>
  <c r="D64" i="26" s="1"/>
  <c r="D12" i="26"/>
  <c r="C38" i="22"/>
  <c r="C39" i="26" s="1"/>
  <c r="G38" i="22"/>
  <c r="G39" i="26" s="1"/>
  <c r="C55" i="22"/>
  <c r="C64" i="22"/>
  <c r="C77" i="22" s="1"/>
  <c r="F59" i="22"/>
  <c r="F71" i="22"/>
  <c r="H86" i="22"/>
  <c r="F96" i="22"/>
  <c r="G109" i="22"/>
  <c r="G64" i="22"/>
  <c r="E6" i="22"/>
  <c r="E7" i="26" s="1"/>
  <c r="E64" i="22"/>
  <c r="H64" i="22" s="1"/>
  <c r="E20" i="26"/>
  <c r="E19" i="26" s="1"/>
  <c r="E27" i="26" s="1"/>
  <c r="G20" i="26"/>
  <c r="G19" i="26" s="1"/>
  <c r="G27" i="26"/>
  <c r="G27" i="22"/>
  <c r="E18" i="26"/>
  <c r="E28" i="26" s="1"/>
  <c r="E54" i="23"/>
  <c r="E99" i="23"/>
  <c r="E122" i="23"/>
  <c r="C99" i="23"/>
  <c r="C122" i="23" s="1"/>
  <c r="G84" i="22"/>
  <c r="D99" i="23"/>
  <c r="F99" i="23"/>
  <c r="F122" i="23" s="1"/>
  <c r="D84" i="22"/>
  <c r="I28" i="26"/>
  <c r="C6" i="22"/>
  <c r="H26" i="22"/>
  <c r="C84" i="22"/>
  <c r="H21" i="22"/>
  <c r="H23" i="22"/>
  <c r="H25" i="22"/>
  <c r="E84" i="22"/>
  <c r="E99" i="22" s="1"/>
  <c r="H65" i="22"/>
  <c r="H30" i="22"/>
  <c r="H32" i="22"/>
  <c r="H34" i="22"/>
  <c r="H11" i="22"/>
  <c r="H29" i="22"/>
  <c r="G90" i="22"/>
  <c r="H90" i="22"/>
  <c r="D126" i="23"/>
  <c r="F78" i="23"/>
  <c r="D126" i="24"/>
  <c r="E78" i="25"/>
  <c r="G126" i="25"/>
  <c r="D62" i="26"/>
  <c r="F64" i="26"/>
  <c r="E126" i="23"/>
  <c r="E78" i="23"/>
  <c r="G127" i="23"/>
  <c r="H127" i="23"/>
  <c r="G122" i="23"/>
  <c r="H122" i="23" s="1"/>
  <c r="E126" i="24"/>
  <c r="H99" i="24"/>
  <c r="F78" i="25"/>
  <c r="D54" i="22"/>
  <c r="H89" i="22"/>
  <c r="H91" i="22"/>
  <c r="G54" i="23"/>
  <c r="G126" i="23" s="1"/>
  <c r="H6" i="24"/>
  <c r="H84" i="24"/>
  <c r="K6" i="26"/>
  <c r="K7" i="26"/>
  <c r="G12" i="26"/>
  <c r="H87" i="22"/>
  <c r="H27" i="22"/>
  <c r="H84" i="22"/>
  <c r="H6" i="22"/>
  <c r="G78" i="23"/>
  <c r="H126" i="23"/>
  <c r="K18" i="26"/>
  <c r="K28" i="26" s="1"/>
  <c r="K65" i="26" s="1"/>
  <c r="K29" i="26"/>
  <c r="C6" i="13"/>
  <c r="C12" i="13" s="1"/>
  <c r="C29" i="10"/>
  <c r="C22" i="10"/>
  <c r="C14" i="10"/>
  <c r="C10" i="10"/>
  <c r="C5" i="10"/>
  <c r="C36" i="10"/>
  <c r="C20" i="10"/>
  <c r="G18" i="19"/>
  <c r="F18" i="19"/>
  <c r="E18" i="19"/>
  <c r="D18" i="19"/>
  <c r="C18" i="19"/>
  <c r="H17" i="19"/>
  <c r="I17" i="19"/>
  <c r="H16" i="19"/>
  <c r="H18" i="19" s="1"/>
  <c r="G14" i="19"/>
  <c r="G19" i="19"/>
  <c r="F14" i="19"/>
  <c r="F19" i="19" s="1"/>
  <c r="E14" i="19"/>
  <c r="E19" i="19"/>
  <c r="D14" i="19"/>
  <c r="D19" i="19" s="1"/>
  <c r="C14" i="19"/>
  <c r="C19" i="19"/>
  <c r="H13" i="19"/>
  <c r="I13" i="19" s="1"/>
  <c r="H12" i="19"/>
  <c r="I12" i="19"/>
  <c r="H11" i="19"/>
  <c r="I11" i="19" s="1"/>
  <c r="H10" i="19"/>
  <c r="I10" i="19"/>
  <c r="H9" i="19"/>
  <c r="I9" i="19" s="1"/>
  <c r="H8" i="19"/>
  <c r="I8" i="19"/>
  <c r="H7" i="19"/>
  <c r="I7" i="19" s="1"/>
  <c r="I14" i="19" s="1"/>
  <c r="I19" i="19" s="1"/>
  <c r="D30" i="18"/>
  <c r="C30" i="18"/>
  <c r="J17" i="17"/>
  <c r="J16" i="17"/>
  <c r="I15" i="17"/>
  <c r="H15" i="17"/>
  <c r="G15" i="17"/>
  <c r="F15" i="17"/>
  <c r="J15" i="17"/>
  <c r="E15" i="17"/>
  <c r="D15" i="17"/>
  <c r="J14" i="17"/>
  <c r="I13" i="17"/>
  <c r="H13" i="17"/>
  <c r="G13" i="17"/>
  <c r="F13" i="17"/>
  <c r="J13" i="17"/>
  <c r="E13" i="17"/>
  <c r="D13" i="17"/>
  <c r="J12" i="17"/>
  <c r="I11" i="17"/>
  <c r="H11" i="17"/>
  <c r="H18" i="17" s="1"/>
  <c r="G11" i="17"/>
  <c r="F11" i="17"/>
  <c r="J11" i="17"/>
  <c r="E11" i="17"/>
  <c r="D11" i="17"/>
  <c r="J10" i="17"/>
  <c r="J9" i="17"/>
  <c r="I8" i="17"/>
  <c r="H8" i="17"/>
  <c r="G8" i="17"/>
  <c r="F8" i="17"/>
  <c r="J8" i="17" s="1"/>
  <c r="E8" i="17"/>
  <c r="D8" i="17"/>
  <c r="J7" i="17"/>
  <c r="J6" i="17"/>
  <c r="I5" i="17"/>
  <c r="I18" i="17" s="1"/>
  <c r="H5" i="17"/>
  <c r="G5" i="17"/>
  <c r="G18" i="17"/>
  <c r="F5" i="17"/>
  <c r="F18" i="17" s="1"/>
  <c r="E5" i="17"/>
  <c r="E18" i="17"/>
  <c r="D5" i="17"/>
  <c r="D18" i="17" s="1"/>
  <c r="C18" i="15"/>
  <c r="C14" i="15"/>
  <c r="C22" i="15"/>
  <c r="I16" i="19"/>
  <c r="I18" i="19" s="1"/>
  <c r="D22" i="10"/>
  <c r="D36" i="10" s="1"/>
  <c r="E22" i="10"/>
  <c r="E36" i="10" s="1"/>
  <c r="D29" i="10"/>
  <c r="E29" i="10"/>
  <c r="D10" i="10"/>
  <c r="E10" i="10"/>
  <c r="D14" i="10"/>
  <c r="E14" i="10"/>
  <c r="D5" i="10"/>
  <c r="D20" i="10" s="1"/>
  <c r="E5" i="10"/>
  <c r="E20" i="10"/>
  <c r="L29" i="26" l="1"/>
  <c r="F29" i="26"/>
  <c r="L30" i="26"/>
  <c r="F28" i="26"/>
  <c r="F30" i="26"/>
  <c r="C78" i="24"/>
  <c r="C126" i="24"/>
  <c r="E122" i="22"/>
  <c r="H99" i="22"/>
  <c r="G122" i="22"/>
  <c r="H122" i="22" s="1"/>
  <c r="D30" i="26"/>
  <c r="D29" i="26"/>
  <c r="D28" i="26"/>
  <c r="D65" i="26" s="1"/>
  <c r="G48" i="26"/>
  <c r="E37" i="26"/>
  <c r="E48" i="26" s="1"/>
  <c r="E54" i="22"/>
  <c r="E127" i="22"/>
  <c r="F127" i="24"/>
  <c r="G78" i="24"/>
  <c r="H78" i="24" s="1"/>
  <c r="H54" i="24"/>
  <c r="H126" i="24" s="1"/>
  <c r="G126" i="24"/>
  <c r="C44" i="22"/>
  <c r="C10" i="26" s="1"/>
  <c r="J5" i="17"/>
  <c r="J18" i="17" s="1"/>
  <c r="H14" i="19"/>
  <c r="H19" i="19" s="1"/>
  <c r="E29" i="26"/>
  <c r="C7" i="26"/>
  <c r="F62" i="26"/>
  <c r="F65" i="26" s="1"/>
  <c r="C126" i="25"/>
  <c r="F84" i="22"/>
  <c r="C27" i="22"/>
  <c r="C12" i="26" s="1"/>
  <c r="G49" i="22"/>
  <c r="J18" i="26"/>
  <c r="J28" i="26" s="1"/>
  <c r="J30" i="26" s="1"/>
  <c r="F121" i="24"/>
  <c r="F122" i="24" s="1"/>
  <c r="H54" i="25"/>
  <c r="D77" i="25"/>
  <c r="D127" i="25" s="1"/>
  <c r="G127" i="25"/>
  <c r="C122" i="25"/>
  <c r="E30" i="26"/>
  <c r="F54" i="22"/>
  <c r="L65" i="26"/>
  <c r="C121" i="22"/>
  <c r="C127" i="22" s="1"/>
  <c r="D64" i="22"/>
  <c r="G20" i="22"/>
  <c r="H24" i="22"/>
  <c r="D77" i="22"/>
  <c r="G77" i="22"/>
  <c r="F77" i="22"/>
  <c r="F127" i="22" s="1"/>
  <c r="F90" i="22"/>
  <c r="D78" i="23"/>
  <c r="D77" i="23"/>
  <c r="D121" i="23"/>
  <c r="D122" i="23" s="1"/>
  <c r="D78" i="24"/>
  <c r="C121" i="24"/>
  <c r="C127" i="24" s="1"/>
  <c r="G121" i="24"/>
  <c r="G122" i="24" s="1"/>
  <c r="H122" i="24" s="1"/>
  <c r="D54" i="25"/>
  <c r="C127" i="25"/>
  <c r="H122" i="25"/>
  <c r="F121" i="25"/>
  <c r="F122" i="25" s="1"/>
  <c r="D8" i="29"/>
  <c r="D51" i="29" s="1"/>
  <c r="D68" i="29" s="1"/>
  <c r="C48" i="26"/>
  <c r="I37" i="26"/>
  <c r="I48" i="26" s="1"/>
  <c r="I62" i="26" s="1"/>
  <c r="I65" i="26" s="1"/>
  <c r="C90" i="22"/>
  <c r="C99" i="22" s="1"/>
  <c r="C122" i="22" s="1"/>
  <c r="K30" i="26"/>
  <c r="C126" i="23"/>
  <c r="D63" i="26"/>
  <c r="D121" i="22"/>
  <c r="L63" i="26"/>
  <c r="J37" i="26"/>
  <c r="J48" i="26" s="1"/>
  <c r="J62" i="26" s="1"/>
  <c r="J65" i="26" s="1"/>
  <c r="D90" i="22"/>
  <c r="D99" i="22" s="1"/>
  <c r="F121" i="22"/>
  <c r="F54" i="24"/>
  <c r="D127" i="24"/>
  <c r="G127" i="24"/>
  <c r="F127" i="25"/>
  <c r="G122" i="25"/>
  <c r="H85" i="22"/>
  <c r="D122" i="22" l="1"/>
  <c r="D126" i="22"/>
  <c r="G9" i="26"/>
  <c r="G18" i="26" s="1"/>
  <c r="G54" i="22"/>
  <c r="D126" i="25"/>
  <c r="D78" i="25"/>
  <c r="C122" i="24"/>
  <c r="D127" i="22"/>
  <c r="H126" i="25"/>
  <c r="H78" i="25"/>
  <c r="G63" i="26"/>
  <c r="M64" i="26"/>
  <c r="G64" i="26"/>
  <c r="G62" i="26"/>
  <c r="M63" i="26"/>
  <c r="J64" i="26"/>
  <c r="F99" i="22"/>
  <c r="F122" i="22" s="1"/>
  <c r="C18" i="26"/>
  <c r="D78" i="22"/>
  <c r="E78" i="22"/>
  <c r="E126" i="22"/>
  <c r="J29" i="26"/>
  <c r="I64" i="26"/>
  <c r="C62" i="26"/>
  <c r="I63" i="26"/>
  <c r="C63" i="26"/>
  <c r="C64" i="26"/>
  <c r="K64" i="26"/>
  <c r="E64" i="26"/>
  <c r="K63" i="26"/>
  <c r="E63" i="26"/>
  <c r="E62" i="26"/>
  <c r="E65" i="26" s="1"/>
  <c r="F126" i="24"/>
  <c r="F78" i="24"/>
  <c r="D127" i="23"/>
  <c r="G127" i="22"/>
  <c r="H77" i="22"/>
  <c r="H127" i="22" s="1"/>
  <c r="F78" i="22"/>
  <c r="J63" i="26"/>
  <c r="C54" i="22"/>
  <c r="C30" i="26" l="1"/>
  <c r="I29" i="26"/>
  <c r="I30" i="26"/>
  <c r="C29" i="26"/>
  <c r="C28" i="26"/>
  <c r="C65" i="26" s="1"/>
  <c r="C78" i="22"/>
  <c r="C126" i="22"/>
  <c r="H54" i="22"/>
  <c r="H126" i="22" s="1"/>
  <c r="G126" i="22"/>
  <c r="G78" i="22"/>
  <c r="H78" i="22" s="1"/>
  <c r="G65" i="26"/>
  <c r="F126" i="22"/>
  <c r="M30" i="26"/>
  <c r="G28" i="26"/>
  <c r="G30" i="26"/>
  <c r="G29" i="26"/>
  <c r="M29" i="26"/>
</calcChain>
</file>

<file path=xl/sharedStrings.xml><?xml version="1.0" encoding="utf-8"?>
<sst xmlns="http://schemas.openxmlformats.org/spreadsheetml/2006/main" count="1717" uniqueCount="640">
  <si>
    <t>Bevételek</t>
  </si>
  <si>
    <t>1.</t>
  </si>
  <si>
    <t>1.1.</t>
  </si>
  <si>
    <t>1.2.</t>
  </si>
  <si>
    <t>1.3.</t>
  </si>
  <si>
    <t>1.4.</t>
  </si>
  <si>
    <t>2.</t>
  </si>
  <si>
    <t>2.1.</t>
  </si>
  <si>
    <t>Elvonások és befizetések bevételei</t>
  </si>
  <si>
    <t>2.2.</t>
  </si>
  <si>
    <t>2.3.</t>
  </si>
  <si>
    <t>2.4.</t>
  </si>
  <si>
    <t>3.</t>
  </si>
  <si>
    <t>Közhatalmi bevételek</t>
  </si>
  <si>
    <t>4.</t>
  </si>
  <si>
    <t>4.1.</t>
  </si>
  <si>
    <t>4.2.</t>
  </si>
  <si>
    <t>4.3.</t>
  </si>
  <si>
    <t>5.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</si>
  <si>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</si>
  <si>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</si>
  <si>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</si>
  <si>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</si>
  <si>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</si>
  <si>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</si>
  <si>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</si>
  <si>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</si>
  <si>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</si>
  <si>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8.</t>
  </si>
  <si>
    <t>9.</t>
  </si>
  <si>
    <t>Költségvetési maradvány igénybevétele</t>
  </si>
  <si>
    <t>10.</t>
  </si>
  <si>
    <t>Kiadások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</si>
  <si>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</si>
  <si>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</si>
  <si>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</si>
  <si>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</si>
  <si>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</si>
  <si>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Beruházások</t>
  </si>
  <si>
    <t>Felújítások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</si>
  <si>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</si>
  <si>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</si>
  <si>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</si>
  <si>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</si>
  <si>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</si>
  <si>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6.1.</t>
  </si>
  <si>
    <t xml:space="preserve">   Forgatási célú belföldi értékpapírok vásárlása</t>
  </si>
  <si>
    <t>6.2.</t>
  </si>
  <si>
    <t xml:space="preserve">   Forgatási célú belföldi értékpapírok beváltása</t>
  </si>
  <si>
    <t>6.3.</t>
  </si>
  <si>
    <t xml:space="preserve">   Befektetési célú belföldi értékpapírok vásárlása</t>
  </si>
  <si>
    <t>6.4.</t>
  </si>
  <si>
    <t xml:space="preserve">   Befektetési célú belföldi értékpapírok beváltása</t>
  </si>
  <si>
    <t>Belföldi finanszírozás kiadásai (7.1. + … + 7.4.)</t>
  </si>
  <si>
    <t>7.1.</t>
  </si>
  <si>
    <t>Államháztartáson belüli megelőlegezések folyósítása</t>
  </si>
  <si>
    <t>7.2.</t>
  </si>
  <si>
    <t>Államháztartáson belüli megelőlegezések visszafizetése</t>
  </si>
  <si>
    <t>7.3.</t>
  </si>
  <si>
    <t xml:space="preserve"> Pénzeszközök betétként elhelyezése </t>
  </si>
  <si>
    <t>7.4.</t>
  </si>
  <si>
    <t xml:space="preserve"> Pénzügyi lízing kiadásai</t>
  </si>
  <si>
    <t>Külföldi finanszírozás kiadásai (6.1. + … + 6.4.)</t>
  </si>
  <si>
    <t>8.1.</t>
  </si>
  <si>
    <t xml:space="preserve"> Forgatási célú külföldi értékpapírok vásárlása</t>
  </si>
  <si>
    <t>8.2.</t>
  </si>
  <si>
    <t xml:space="preserve"> Befektetési célú külföldi értékpapírok beváltása</t>
  </si>
  <si>
    <t>8.3.</t>
  </si>
  <si>
    <t xml:space="preserve"> Külföldi értékpapírok beváltása</t>
  </si>
  <si>
    <t>8.4.</t>
  </si>
  <si>
    <t xml:space="preserve"> Külföldi hitelek, kölcsönök törlesztése</t>
  </si>
  <si>
    <t>KÖLTSÉGVETÉSI KIADÁSOK ÖSSZESEN (1+2+3)</t>
  </si>
  <si>
    <t>7.5.</t>
  </si>
  <si>
    <t>Központi, irányítószervi támogatás folyósítása</t>
  </si>
  <si>
    <t>B E V É T E L E K</t>
  </si>
  <si>
    <t>1. sz. táblázat</t>
  </si>
  <si>
    <t>Ezer forintban</t>
  </si>
  <si>
    <t>Sor-
szám</t>
  </si>
  <si>
    <t>Bevételi jogcím</t>
  </si>
  <si>
    <t>Működési célú támogatások államháztartáson belülről (2.1.+…+.2.5.)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</si>
  <si>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</si>
  <si>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</si>
  <si>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</si>
  <si>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</si>
  <si>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</si>
  <si>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</si>
  <si>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</si>
  <si>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</si>
  <si>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</si>
  <si>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</si>
  <si>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</si>
  <si>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</si>
  <si>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</si>
  <si>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</si>
  <si>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</si>
  <si>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</si>
  <si>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</si>
  <si>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</si>
  <si>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</si>
  <si>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</si>
  <si>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</si>
  <si>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Helyi adók  (4.1.1.+4.1.2.)</t>
  </si>
  <si>
    <t>4.1.1.</t>
  </si>
  <si>
    <t>- Vagyoni típusú adók</t>
  </si>
  <si>
    <t>4.1.2.</t>
  </si>
  <si>
    <t>- Termékek és szolgáltatások adói</t>
  </si>
  <si>
    <t>Gépjárműadó</t>
  </si>
  <si>
    <t>Egyéb áruhasználati és szolgáltatási adók</t>
  </si>
  <si>
    <t>4.4.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</si>
  <si>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</si>
  <si>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</si>
  <si>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</si>
  <si>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</si>
  <si>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</si>
  <si>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</si>
  <si>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</si>
  <si>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</si>
  <si>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</si>
  <si>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</si>
  <si>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</si>
  <si>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</si>
  <si>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</si>
  <si>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</si>
  <si>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</si>
  <si>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</si>
  <si>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</si>
  <si>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</si>
  <si>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</si>
  <si>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</si>
  <si>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</si>
  <si>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</si>
  <si>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</si>
  <si>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</si>
  <si>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</si>
  <si>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</si>
  <si>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</si>
  <si>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Egyéb működési célú átvett pénzeszköz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</si>
  <si>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</si>
  <si>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</si>
  <si>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</si>
  <si>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</si>
  <si>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</si>
  <si>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</si>
  <si>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</si>
  <si>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</si>
  <si>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</si>
  <si>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</si>
  <si>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</si>
  <si>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</si>
  <si>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</si>
  <si>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</si>
  <si>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</si>
  <si>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</si>
  <si>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</si>
  <si>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</si>
  <si>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</si>
  <si>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</si>
  <si>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</si>
  <si>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</si>
  <si>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</si>
  <si>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</si>
  <si>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</si>
  <si>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</si>
  <si>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</si>
  <si>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</si>
  <si>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</si>
  <si>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</si>
  <si>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</si>
  <si>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</si>
  <si>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</si>
  <si>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</si>
  <si>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</si>
  <si>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</si>
  <si>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</si>
  <si>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</si>
  <si>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</si>
  <si>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</si>
  <si>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</si>
  <si>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</si>
  <si>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</si>
  <si>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</si>
  <si>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</si>
  <si>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</si>
  <si>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</si>
  <si>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</si>
  <si>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</si>
  <si>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</si>
  <si>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</si>
  <si>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</si>
  <si>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</si>
  <si>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</si>
  <si>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</si>
  <si>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</si>
  <si>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</si>
  <si>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</si>
  <si>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</si>
  <si>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1.5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</si>
  <si>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</si>
  <si>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</si>
  <si>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</si>
  <si>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Egyéb felhalmozási kiadások</t>
  </si>
  <si>
    <t>Tartalékok (3.1.+3.2.)</t>
  </si>
  <si>
    <t>Általános tartalék</t>
  </si>
  <si>
    <t>Céltartalék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</si>
  <si>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</si>
  <si>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</si>
  <si>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</si>
  <si>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</si>
  <si>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Működési célú visszatérítendő támogatások kölcsönök visszatér. ÁH-n kívülről</t>
  </si>
  <si>
    <t xml:space="preserve"> Ezer forintban !</t>
  </si>
  <si>
    <t>Megnevezés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</si>
  <si>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</si>
  <si>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</si>
  <si>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</si>
  <si>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</si>
  <si>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</si>
  <si>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</si>
  <si>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</si>
  <si>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</si>
  <si>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</si>
  <si>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</si>
  <si>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</si>
  <si>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</si>
  <si>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</si>
  <si>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</si>
  <si>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</si>
  <si>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</si>
  <si>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</si>
  <si>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</si>
  <si>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</si>
  <si>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</si>
  <si>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</si>
  <si>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</si>
  <si>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</si>
  <si>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</si>
  <si>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</si>
  <si>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</si>
  <si>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</si>
  <si>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</si>
  <si>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</si>
  <si>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</si>
  <si>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</si>
  <si>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</si>
  <si>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</si>
  <si>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</si>
  <si>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</si>
  <si>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</si>
  <si>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</si>
  <si>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</si>
  <si>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</si>
  <si>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</si>
  <si>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</si>
  <si>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</si>
  <si>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</si>
  <si>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</si>
  <si>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</si>
  <si>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</si>
  <si>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</si>
  <si>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</si>
  <si>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</si>
  <si>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</si>
  <si>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</si>
  <si>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</si>
  <si>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</si>
  <si>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</si>
  <si>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</si>
  <si>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</si>
  <si>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</si>
  <si>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</si>
  <si>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</si>
  <si>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</si>
  <si>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</si>
  <si>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</si>
  <si>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</si>
  <si>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</si>
  <si>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</si>
  <si>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</si>
  <si>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</si>
  <si>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</si>
  <si>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</si>
  <si>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</si>
  <si>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</si>
  <si>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</si>
  <si>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</si>
  <si>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</si>
  <si>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</si>
  <si>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</si>
  <si>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</si>
  <si>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KIADÁSOK MINDÖSSZESEN</t>
  </si>
  <si>
    <t>BEVÉTEL MINDÖSSZESEN</t>
  </si>
  <si>
    <t>29.</t>
  </si>
  <si>
    <t>Módosított előirányzat</t>
  </si>
  <si>
    <t>Teljesítés</t>
  </si>
  <si>
    <t>Teljesítés %-a</t>
  </si>
  <si>
    <t>I. Működési célú bevételek és kiadások mérlege
(Társulási szinten)</t>
  </si>
  <si>
    <t>II. Felhalmozási célú bevételek és kiadások mérlege
(Társulási szinten)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</si>
  <si>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</si>
  <si>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</si>
  <si>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</si>
  <si>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</si>
  <si>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</si>
  <si>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</si>
  <si>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</si>
  <si>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</si>
  <si>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</si>
  <si>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</si>
  <si>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</si>
  <si>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</si>
  <si>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</si>
  <si>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</si>
  <si>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</si>
  <si>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</si>
  <si>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</si>
  <si>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</si>
  <si>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</si>
  <si>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</si>
  <si>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</si>
  <si>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</si>
  <si>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</si>
  <si>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</si>
  <si>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</si>
  <si>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</si>
  <si>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</si>
  <si>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</si>
  <si>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</si>
  <si>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</si>
  <si>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</si>
  <si>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</si>
  <si>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</si>
  <si>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</si>
  <si>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</si>
  <si>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>F)        Vállalkozási tevékenységet terhelő befizetési kötelezettség (=B*0,1)</t>
  </si>
  <si>
    <t>19</t>
  </si>
  <si>
    <t>G)        Vállalkozási tevékenység felhasználható maradványa (=B-F)</t>
  </si>
  <si>
    <t>Sorszám</t>
  </si>
  <si>
    <t>Összesen:</t>
  </si>
  <si>
    <t>Ezer forintban !</t>
  </si>
  <si>
    <t>E S Z K Ö Z Ö K</t>
  </si>
  <si>
    <t>ESZKÖZÖK ÖSSZESEN</t>
  </si>
  <si>
    <t>F O R R Á S O K</t>
  </si>
  <si>
    <t>FORRÁSOK ÖSSZESEN</t>
  </si>
  <si>
    <t xml:space="preserve">A/I        Immateriális javak </t>
  </si>
  <si>
    <t xml:space="preserve">A/II      Tárgyi eszközök </t>
  </si>
  <si>
    <t>A/III     Befektetett pénzügyi eszközök</t>
  </si>
  <si>
    <t>A/IV     Koncesszióba, vagyonkezelésbe adott eszközök</t>
  </si>
  <si>
    <t>A) NEMZETI VAGYONBA TARTOZÓ BEFEKTETETT ESZKÖZÖK</t>
  </si>
  <si>
    <t>C) PÉNZESZKÖZÖK</t>
  </si>
  <si>
    <t>D/I        Költségvetési évben esedékes követelések</t>
  </si>
  <si>
    <t>D/II       Költségvetési évet követően esedékes követelések</t>
  </si>
  <si>
    <t>D/III      Követelés jellegű sajátos elszámolások</t>
  </si>
  <si>
    <t>D)  KÖVETELÉSEK (=D/I+D/II+D/III)</t>
  </si>
  <si>
    <t>E)  EGYÉB SAJÁTOS ESZKÖZOLDALI ELSZÁMOLÁSOK</t>
  </si>
  <si>
    <t>F)  AKTÍV IDŐBELI ELHATÁROLÁSOK</t>
  </si>
  <si>
    <t>G)  SAJÁT TŐKE (=G/I+…+G/VI)</t>
  </si>
  <si>
    <t>G/I        Nemzeti vagyon induláskori értéke</t>
  </si>
  <si>
    <t>G/V        Eszközök értékhelyesbítésének forrása</t>
  </si>
  <si>
    <t>G/II       Nemzeti vagyon változásai</t>
  </si>
  <si>
    <t>G/III      Egyéb eszközök induláskori értéke és változásai</t>
  </si>
  <si>
    <t>G/IV       Felhalmozott eredmény</t>
  </si>
  <si>
    <t>G/VI       Mérleg szerinti eredmény</t>
  </si>
  <si>
    <t>H)  KÖTELEZETTSÉGEK (=H/I+H/II+H/III)</t>
  </si>
  <si>
    <t>H/I        Költségvetési évben esedékes kötelezettségek</t>
  </si>
  <si>
    <t>H/II       Költségvetési évet követően esedékes kötelezettségek</t>
  </si>
  <si>
    <t>H/III      Kötelezettség jellegű sajátos elszámolások</t>
  </si>
  <si>
    <t>I)    EGYÉB SAJÁTOS FORRÁSOLDALI ELSZÁMOLÁSOK</t>
  </si>
  <si>
    <t>J)   KINCSTÁRI SZÁMLAVEZETÉSSEL KAPCSOLATOS ELSZÁMOLÁSOK</t>
  </si>
  <si>
    <t>K)  PASSZÍV IDŐBELI ELHATÁROLÁSOK</t>
  </si>
  <si>
    <t>B) NEMZETI VAGYONBA TARTOZÓ FORGÓESZKÖZÖK</t>
  </si>
  <si>
    <t xml:space="preserve">B/I        Készletek </t>
  </si>
  <si>
    <t>B/II       Értékpapírok</t>
  </si>
  <si>
    <t>30.</t>
  </si>
  <si>
    <t>31.</t>
  </si>
  <si>
    <t>Előző időszak</t>
  </si>
  <si>
    <t>Módosítások</t>
  </si>
  <si>
    <t>Tárgyidőszak</t>
  </si>
  <si>
    <t>Tárgyi időszak</t>
  </si>
  <si>
    <t>01        Közhatalmi eredményszemléletű bevételek</t>
  </si>
  <si>
    <t>02        Eszközök és szolgáltatások értékesítése nettó eredményszemléletű bevételei</t>
  </si>
  <si>
    <t>03        Tevékenység egyéb nettó eredményszemléletű bevételei</t>
  </si>
  <si>
    <t>I        Tevékenység nettó eredményszemléletű bevétele (=01+02+03) (04=01+02+03)</t>
  </si>
  <si>
    <t>04        Saját termelésű készletek állományváltozása</t>
  </si>
  <si>
    <t>05        Saját előállítású eszközök aktivált értéke</t>
  </si>
  <si>
    <t>II        Aktivált saját teljesítmények értéke (=±04+05) (07=±05+06)</t>
  </si>
  <si>
    <t>06        Központi működési célú támogatások eredményszemléletű bevételei</t>
  </si>
  <si>
    <t>07        Egyéb működési célú támogatások eredményszemléletű bevételei</t>
  </si>
  <si>
    <t>08        Különféle egyéb eredményszemléletű bevételek</t>
  </si>
  <si>
    <t>III        Egyéb eredményszemléletű bevételek (=06+07+08) (11=08+09+10)</t>
  </si>
  <si>
    <t>09        Anyagköltség</t>
  </si>
  <si>
    <t>10        Igénybe vett szolgáltatások értéke</t>
  </si>
  <si>
    <t>11        Eladott áruk beszerzési értéke</t>
  </si>
  <si>
    <t>12        Eladott (közvetített) szolgáltatások értéke</t>
  </si>
  <si>
    <t>IV        Anyagjellegű ráfordítások (=09+10+11+12) (16=12+...+15)</t>
  </si>
  <si>
    <t>13        Bérköltség</t>
  </si>
  <si>
    <t>14        Személyi jellegű egyéb kifizetések</t>
  </si>
  <si>
    <t>15        Bérjárulékok</t>
  </si>
  <si>
    <t>20</t>
  </si>
  <si>
    <t>V        Személyi jellegű ráfordítások (=13+14+15) (20=17+...+19)</t>
  </si>
  <si>
    <t>21</t>
  </si>
  <si>
    <t>VI        Értékcsökkenési leírás</t>
  </si>
  <si>
    <t>22</t>
  </si>
  <si>
    <t>VII        Egyéb ráfordítások</t>
  </si>
  <si>
    <t>23</t>
  </si>
  <si>
    <t>A) TEVÉKENYSÉGEK EREDMÉNYE (=I±II+III-IV-V-VI-VII) (23=04±07+11-(16+20+21+22))</t>
  </si>
  <si>
    <t>24</t>
  </si>
  <si>
    <t>16        Kapott (járó) osztalék és részesedés</t>
  </si>
  <si>
    <t>25</t>
  </si>
  <si>
    <t>17        Kapott (járó) kamatok és kamatjellegű eredményszemléletű bevételek</t>
  </si>
  <si>
    <t>26</t>
  </si>
  <si>
    <t>18        Pénzügyi műveletek egyéb eredményszemléletű bevételei (&gt;=18a) (26&gt;=27)</t>
  </si>
  <si>
    <t>27</t>
  </si>
  <si>
    <t>18a        - ebből: árfolyamnyereség</t>
  </si>
  <si>
    <t>28</t>
  </si>
  <si>
    <t>VIII        Pénzügyi műveletek eredményszemléletű bevételei (=16+17+18) (28=24+...+26)</t>
  </si>
  <si>
    <t>29</t>
  </si>
  <si>
    <t>19        Fizetendő kamatok és kamatjellegű ráfordítások</t>
  </si>
  <si>
    <t>30</t>
  </si>
  <si>
    <t>20        Részesedések, értékpapírok, pénzeszközök értékvesztése</t>
  </si>
  <si>
    <t>31</t>
  </si>
  <si>
    <t>21        Pénzügyi műveletek egyéb ráfordításai (&gt;=21a) (31&gt;=32)</t>
  </si>
  <si>
    <t>32</t>
  </si>
  <si>
    <t>21a        - ebből: árfolyamveszteség</t>
  </si>
  <si>
    <t>33</t>
  </si>
  <si>
    <t>IX        Pénzügyi műveletek ráfordításai (=19+20+21) (33=29+...+31)</t>
  </si>
  <si>
    <t>34</t>
  </si>
  <si>
    <t>B)        PÉNZÜGYI MŰVELETEK EREDMÉNYE (=VIII-IX) (34=28-33)</t>
  </si>
  <si>
    <t>35</t>
  </si>
  <si>
    <t>C)        SZOKÁSOS EREDMÉNY (=±A±B) (35=±23±34)</t>
  </si>
  <si>
    <t>36</t>
  </si>
  <si>
    <t>22        Felhalmozási célú támogatások eredményszemléletű bevételei</t>
  </si>
  <si>
    <t>37</t>
  </si>
  <si>
    <t>23        Különféle rendkívüli eredményszemléletű bevételek</t>
  </si>
  <si>
    <t>38</t>
  </si>
  <si>
    <t>X        Rendkívüli eredményszemléletű bevételek (=22+23) (=36+37)</t>
  </si>
  <si>
    <t>39</t>
  </si>
  <si>
    <t>XI        Rendkívüli ráfordítások</t>
  </si>
  <si>
    <t>40</t>
  </si>
  <si>
    <t>D)        RENDKÍVÜLI EREDMÉNY(=X-XI) (40=38-39)</t>
  </si>
  <si>
    <t>41</t>
  </si>
  <si>
    <t>E)        MÉRLEG SZERINTI EREDMÉNY (=±C±D) (41=±35±40)</t>
  </si>
  <si>
    <t>PÉNZESZKÖZÖK VÁLTOZÁSÁNAK LEVEZETÉSE</t>
  </si>
  <si>
    <t>Sor-szám</t>
  </si>
  <si>
    <t>Összeg  ( E Ft )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</si>
  <si>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</si>
  <si>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</si>
  <si>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</si>
  <si>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</si>
  <si>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Adatok: ezer forintban!</t>
  </si>
  <si>
    <t>ESZKÖZÖK</t>
  </si>
  <si>
    <t>Bruttó</t>
  </si>
  <si>
    <t xml:space="preserve">Könyv szerinti </t>
  </si>
  <si>
    <t>állományi érték</t>
  </si>
  <si>
    <t xml:space="preserve">A </t>
  </si>
  <si>
    <t>B</t>
  </si>
  <si>
    <t>C</t>
  </si>
  <si>
    <t>D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</si>
  <si>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</si>
  <si>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</si>
  <si>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</si>
  <si>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</si>
  <si>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</si>
  <si>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</si>
  <si>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</si>
  <si>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</si>
  <si>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</si>
  <si>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</si>
  <si>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</si>
  <si>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</si>
  <si>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</si>
  <si>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</si>
  <si>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</si>
  <si>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</si>
  <si>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</si>
  <si>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</si>
  <si>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</si>
  <si>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</si>
  <si>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</si>
  <si>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</si>
  <si>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</si>
  <si>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</si>
  <si>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</si>
  <si>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</si>
  <si>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</si>
  <si>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</si>
  <si>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</si>
  <si>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</si>
  <si>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</si>
  <si>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</si>
  <si>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</si>
  <si>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</si>
  <si>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</si>
  <si>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</si>
  <si>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</si>
  <si>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</si>
  <si>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</si>
  <si>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</si>
  <si>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</si>
  <si>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</si>
  <si>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</si>
  <si>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</si>
  <si>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</si>
  <si>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</si>
  <si>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</si>
  <si>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</si>
  <si>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</si>
  <si>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</si>
  <si>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</si>
  <si>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</si>
  <si>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</si>
  <si>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</si>
  <si>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</si>
  <si>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</si>
  <si>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</si>
  <si>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</si>
  <si>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</si>
  <si>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</si>
  <si>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</si>
  <si>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</si>
  <si>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</si>
  <si>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</si>
  <si>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</si>
  <si>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</si>
  <si>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</si>
  <si>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</si>
  <si>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</si>
  <si>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</si>
  <si>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</si>
  <si>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</si>
  <si>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</si>
  <si>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</si>
  <si>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</si>
  <si>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</si>
  <si>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</si>
  <si>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</si>
  <si>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</si>
  <si>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</si>
  <si>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</si>
  <si>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</si>
  <si>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</si>
  <si>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</si>
  <si>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</si>
  <si>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</si>
  <si>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</si>
  <si>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</si>
  <si>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</si>
  <si>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</si>
  <si>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</si>
  <si>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</si>
  <si>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</si>
  <si>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</si>
  <si>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</si>
  <si>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</si>
  <si>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</si>
  <si>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</si>
  <si>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VAGYONKIMUTATÁS
a könyvviteli mérlegben értékkel szereplő forrásokról</t>
  </si>
  <si>
    <t>FORRÁSOK</t>
  </si>
  <si>
    <t>állományi 
érték</t>
  </si>
  <si>
    <t>A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</si>
  <si>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</si>
  <si>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</si>
  <si>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</si>
  <si>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</si>
  <si>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</si>
  <si>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</si>
  <si>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</si>
  <si>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</si>
  <si>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</si>
  <si>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</si>
  <si>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</si>
  <si>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FORRÁSOK ÖSSZESEN  (07+11+12+13)</t>
  </si>
  <si>
    <t>I) EGYÉB SAJÁTOS FORRÁSOLDALI ELSZÁMOLÁSOK</t>
  </si>
  <si>
    <t>J) KINCSTÁRI SZÁMLAVEZETÉSSEL KAPCSOLATOS ELSZÁMOLÁSOK</t>
  </si>
  <si>
    <t>K) PASSZÍV IDŐBELI ELHATÁROLÁSOK</t>
  </si>
  <si>
    <t>Kötelezettség
jogcíme</t>
  </si>
  <si>
    <t>Kötelezettség- 
vállalás 
éve</t>
  </si>
  <si>
    <t>Kötelezettségek a következő években</t>
  </si>
  <si>
    <t>Összesen</t>
  </si>
  <si>
    <t>2016.</t>
  </si>
  <si>
    <t>2017.</t>
  </si>
  <si>
    <t>10=(6+…+9)</t>
  </si>
  <si>
    <t>Beruházás feladatonként</t>
  </si>
  <si>
    <t>............................</t>
  </si>
  <si>
    <t>Felújítás célonként</t>
  </si>
  <si>
    <t>Egyéb</t>
  </si>
  <si>
    <t>Összesen (1+4+7+9+11)</t>
  </si>
  <si>
    <t>Terv</t>
  </si>
  <si>
    <t>Tény</t>
  </si>
  <si>
    <t>Ellátottak térítési díjának elengedése</t>
  </si>
  <si>
    <t>Ellátottak kártérítésének elengedése</t>
  </si>
  <si>
    <t>Helyiségek hasznosítása utáni kedvezmény, menteség</t>
  </si>
  <si>
    <t>Eszközök hasznosítása utáni kedvezmény, menteség</t>
  </si>
  <si>
    <t>Egyéb kedvezmény</t>
  </si>
  <si>
    <t>Ezer forintban!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</si>
  <si>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</si>
  <si>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</si>
  <si>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</si>
  <si>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</si>
  <si>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</si>
  <si>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</si>
  <si>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</si>
  <si>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</si>
  <si>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</si>
  <si>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</si>
  <si>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</si>
  <si>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</si>
  <si>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Adóhatósággal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</si>
  <si>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</si>
  <si>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</si>
  <si>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</si>
  <si>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</si>
  <si>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</si>
  <si>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</si>
  <si>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</si>
  <si>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</si>
  <si>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</si>
  <si>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</si>
  <si>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</si>
  <si>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r>
      <t>Pénzkészlet 2015. január 1-jén
e</t>
    </r>
    <r>
      <rPr>
        <i/>
        <sz val="10"/>
        <rFont val="Times New Roman CE"/>
        <charset val="238"/>
      </rPr>
      <t>bből:</t>
    </r>
  </si>
  <si>
    <t>Egyéb korrekciós tételek (+,-)</t>
  </si>
  <si>
    <r>
      <t>Záró pénzkészlet 2015. december 31-én
e</t>
    </r>
    <r>
      <rPr>
        <i/>
        <sz val="10"/>
        <rFont val="Times New Roman CE"/>
        <charset val="238"/>
      </rPr>
      <t>bből:</t>
    </r>
  </si>
  <si>
    <t>VAGYONKIMUTATÁS
a könyvviteli mérlegben értékkel szereplő eszközökről
2015.</t>
  </si>
  <si>
    <t>2015. év</t>
  </si>
  <si>
    <t>2015. előtti teljesítés</t>
  </si>
  <si>
    <t>2015.
 évi teljesítés</t>
  </si>
  <si>
    <t>2018.</t>
  </si>
  <si>
    <t>2018. 
után</t>
  </si>
  <si>
    <t>Adósság állomány alakulása lejárat, eszközök, bel- és külföldi hitelezők szerinti bontásban 
2015. december 31-én</t>
  </si>
  <si>
    <t>2015. évi előirányzat</t>
  </si>
  <si>
    <t>Javasolt módosítás</t>
  </si>
  <si>
    <t>Társulási Tanács által javasolt módosítás</t>
  </si>
  <si>
    <t>Társulás működési támogatásai</t>
  </si>
  <si>
    <t>Adóssághoz nem kapcsolódó származékos ügyletek kiadásai</t>
  </si>
  <si>
    <t>FINANSZÍROZÁSI KIADÁSOK ÖSSZESEN: (5.+…+9.)</t>
  </si>
  <si>
    <t>KIADÁSOK ÖSSZESEN: (4+10)</t>
  </si>
  <si>
    <t>Önkormányzatok működési támogatásai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</si>
  <si>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</si>
  <si>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</si>
  <si>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</si>
  <si>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</si>
  <si>
    <t>Összeg</t>
  </si>
  <si>
    <t>VÖLGYSÉGI ÖNKORMÁNYZATOK TÁRSULÁSA
EGYSZERŰSÍTETT MÉRLEG 2015.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</si>
</sst>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F_t_-;\-* #,##0.00\ _F_t_-;_-* &quot;-&quot;??\ _F_t_-;_-@_-"/>
    <numFmt numFmtId="164" formatCode="#,###"/>
    <numFmt numFmtId="165" formatCode="#,###.00"/>
    <numFmt numFmtId="166" formatCode="#,###__;\-\ #,###__"/>
    <numFmt numFmtId="167" formatCode="_-* #,##0\ _F_t_-;\-* #,##0\ _F_t_-;_-* &quot;-&quot;??\ _F_t_-;_-@_-"/>
    <numFmt numFmtId="168" formatCode="#,###__"/>
    <numFmt numFmtId="169" formatCode="00"/>
    <numFmt numFmtId="170" formatCode="#,###__;\-#,###__"/>
    <numFmt numFmtId="171" formatCode="#,###\ _F_t;\-#,###\ _F_t"/>
    <numFmt numFmtId="172" formatCode="_(* #,##0.00_);_(* \(#,##0.00\);_(* &quot;-&quot;??_);_(@_)"/>
  </numFmts>
  <fonts count="60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MS Sans Serif"/>
      <family val="2"/>
      <charset val="238"/>
    </font>
    <font>
      <b/>
      <sz val="12"/>
      <name val="Calibri"/>
      <family val="2"/>
      <charset val="238"/>
    </font>
    <font>
      <b/>
      <i/>
      <sz val="12"/>
      <name val="Times New Roman CE"/>
      <family val="1"/>
      <charset val="238"/>
    </font>
    <font>
      <sz val="12"/>
      <name val="Arial CE"/>
      <charset val="238"/>
    </font>
    <font>
      <sz val="12"/>
      <name val="Times New Roman CE"/>
      <family val="1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2"/>
      <name val="Times New Roman"/>
      <family val="1"/>
      <charset val="238"/>
    </font>
    <font>
      <b/>
      <sz val="12"/>
      <name val="Arial"/>
      <family val="2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i/>
      <sz val="10"/>
      <name val="Times New Roman CE"/>
      <charset val="238"/>
    </font>
    <font>
      <sz val="10"/>
      <name val="Wingdings"/>
      <charset val="2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"/>
      <family val="1"/>
      <charset val="238"/>
    </font>
    <font>
      <b/>
      <sz val="8"/>
      <name val="Times New Roman"/>
      <family val="1"/>
    </font>
    <font>
      <i/>
      <sz val="8"/>
      <name val="Times New Roman"/>
      <family val="1"/>
      <charset val="238"/>
    </font>
    <font>
      <b/>
      <i/>
      <sz val="8"/>
      <name val="Times New Roman"/>
      <family val="1"/>
    </font>
    <font>
      <sz val="9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sz val="6"/>
      <name val="Times New Roman CE"/>
      <family val="1"/>
      <charset val="238"/>
    </font>
    <font>
      <b/>
      <i/>
      <sz val="10"/>
      <name val="Times New Roman CE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6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9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  <xf numFmtId="0" fontId="26" fillId="0" borderId="0"/>
    <xf numFmtId="0" fontId="9" fillId="0" borderId="0"/>
    <xf numFmtId="0" fontId="26" fillId="0" borderId="0"/>
    <xf numFmtId="0" fontId="1" fillId="0" borderId="0"/>
    <xf numFmtId="0" fontId="38" fillId="0" borderId="0"/>
    <xf numFmtId="9" fontId="1" fillId="0" borderId="0" applyFont="0" applyFill="0" applyBorder="0" applyAlignment="0" applyProtection="0"/>
  </cellStyleXfs>
  <cellXfs count="500">
    <xf numFmtId="0" fontId="0" fillId="0" borderId="0" xfId="0"/>
    <xf numFmtId="164" fontId="7" fillId="0" borderId="1" xfId="9" applyNumberFormat="1" applyFont="1" applyFill="1" applyBorder="1" applyAlignment="1" applyProtection="1">
      <alignment horizontal="right" vertical="center" wrapText="1" indent="1"/>
    </xf>
    <xf numFmtId="0" fontId="10" fillId="0" borderId="2" xfId="12" applyFont="1" applyFill="1" applyBorder="1" applyAlignment="1" applyProtection="1">
      <alignment horizontal="left" vertical="center" wrapText="1" indent="1"/>
    </xf>
    <xf numFmtId="164" fontId="10" fillId="0" borderId="3" xfId="9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4" xfId="12" applyFont="1" applyFill="1" applyBorder="1" applyAlignment="1" applyProtection="1">
      <alignment horizontal="left" vertical="center" wrapText="1" indent="1"/>
    </xf>
    <xf numFmtId="0" fontId="7" fillId="0" borderId="5" xfId="12" applyFont="1" applyFill="1" applyBorder="1" applyAlignment="1" applyProtection="1">
      <alignment horizontal="left" vertical="center" wrapText="1" indent="1"/>
    </xf>
    <xf numFmtId="164" fontId="8" fillId="0" borderId="6" xfId="9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7" xfId="9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3" xfId="9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0" xfId="9" applyNumberFormat="1" applyFill="1" applyAlignment="1" applyProtection="1">
      <alignment vertical="center" wrapText="1"/>
    </xf>
    <xf numFmtId="0" fontId="6" fillId="0" borderId="8" xfId="12" applyFont="1" applyFill="1" applyBorder="1" applyAlignment="1" applyProtection="1">
      <alignment horizontal="center" vertical="center" wrapText="1"/>
    </xf>
    <xf numFmtId="164" fontId="6" fillId="0" borderId="1" xfId="12" applyNumberFormat="1" applyFont="1" applyFill="1" applyBorder="1" applyAlignment="1" applyProtection="1">
      <alignment horizontal="right" vertical="center" wrapText="1" indent="1"/>
    </xf>
    <xf numFmtId="164" fontId="10" fillId="0" borderId="9" xfId="12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0" xfId="12" applyFont="1" applyFill="1" applyBorder="1" applyAlignment="1" applyProtection="1">
      <alignment horizontal="left" vertical="center" wrapText="1" indent="1"/>
    </xf>
    <xf numFmtId="164" fontId="7" fillId="0" borderId="1" xfId="12" applyNumberFormat="1" applyFont="1" applyFill="1" applyBorder="1" applyAlignment="1" applyProtection="1">
      <alignment horizontal="right" vertical="center" wrapText="1" indent="1"/>
    </xf>
    <xf numFmtId="0" fontId="9" fillId="0" borderId="0" xfId="12" applyFill="1" applyProtection="1"/>
    <xf numFmtId="0" fontId="4" fillId="0" borderId="11" xfId="9" applyFont="1" applyFill="1" applyBorder="1" applyAlignment="1" applyProtection="1">
      <alignment horizontal="right" vertical="center"/>
    </xf>
    <xf numFmtId="0" fontId="2" fillId="0" borderId="8" xfId="12" applyFont="1" applyFill="1" applyBorder="1" applyAlignment="1" applyProtection="1">
      <alignment horizontal="center" vertical="center" wrapText="1"/>
    </xf>
    <xf numFmtId="0" fontId="2" fillId="0" borderId="5" xfId="12" applyFont="1" applyFill="1" applyBorder="1" applyAlignment="1" applyProtection="1">
      <alignment horizontal="center" vertical="center" wrapText="1"/>
    </xf>
    <xf numFmtId="0" fontId="2" fillId="0" borderId="1" xfId="12" applyFont="1" applyFill="1" applyBorder="1" applyAlignment="1" applyProtection="1">
      <alignment horizontal="center" vertical="center" wrapText="1"/>
    </xf>
    <xf numFmtId="0" fontId="6" fillId="0" borderId="12" xfId="12" applyFont="1" applyFill="1" applyBorder="1" applyAlignment="1" applyProtection="1">
      <alignment horizontal="center" vertical="center" wrapText="1"/>
    </xf>
    <xf numFmtId="0" fontId="6" fillId="0" borderId="13" xfId="12" applyFont="1" applyFill="1" applyBorder="1" applyAlignment="1" applyProtection="1">
      <alignment horizontal="center" vertical="center" wrapText="1"/>
    </xf>
    <xf numFmtId="0" fontId="6" fillId="0" borderId="14" xfId="12" applyFont="1" applyFill="1" applyBorder="1" applyAlignment="1" applyProtection="1">
      <alignment horizontal="center" vertical="center" wrapText="1"/>
    </xf>
    <xf numFmtId="0" fontId="10" fillId="0" borderId="0" xfId="12" applyFont="1" applyFill="1" applyProtection="1"/>
    <xf numFmtId="0" fontId="6" fillId="0" borderId="8" xfId="12" applyFont="1" applyFill="1" applyBorder="1" applyAlignment="1" applyProtection="1">
      <alignment horizontal="left" vertical="center" wrapText="1" indent="1"/>
    </xf>
    <xf numFmtId="0" fontId="6" fillId="0" borderId="5" xfId="12" applyFont="1" applyFill="1" applyBorder="1" applyAlignment="1" applyProtection="1">
      <alignment horizontal="left" vertical="center" wrapText="1" indent="1"/>
    </xf>
    <xf numFmtId="0" fontId="14" fillId="0" borderId="0" xfId="12" applyFont="1" applyFill="1" applyProtection="1"/>
    <xf numFmtId="49" fontId="10" fillId="0" borderId="15" xfId="12" applyNumberFormat="1" applyFont="1" applyFill="1" applyBorder="1" applyAlignment="1" applyProtection="1">
      <alignment horizontal="left" vertical="center" wrapText="1" indent="1"/>
    </xf>
    <xf numFmtId="0" fontId="15" fillId="0" borderId="4" xfId="9" applyFont="1" applyBorder="1" applyAlignment="1" applyProtection="1">
      <alignment horizontal="left" wrapText="1" indent="1"/>
    </xf>
    <xf numFmtId="164" fontId="10" fillId="0" borderId="6" xfId="12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16" xfId="12" applyNumberFormat="1" applyFont="1" applyFill="1" applyBorder="1" applyAlignment="1" applyProtection="1">
      <alignment horizontal="left" vertical="center" wrapText="1" indent="1"/>
    </xf>
    <xf numFmtId="0" fontId="15" fillId="0" borderId="2" xfId="9" applyFont="1" applyBorder="1" applyAlignment="1" applyProtection="1">
      <alignment horizontal="left" wrapText="1" indent="1"/>
    </xf>
    <xf numFmtId="164" fontId="10" fillId="0" borderId="3" xfId="12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17" xfId="12" applyNumberFormat="1" applyFont="1" applyFill="1" applyBorder="1" applyAlignment="1" applyProtection="1">
      <alignment horizontal="left" vertical="center" wrapText="1" indent="1"/>
    </xf>
    <xf numFmtId="0" fontId="15" fillId="0" borderId="18" xfId="9" applyFont="1" applyBorder="1" applyAlignment="1" applyProtection="1">
      <alignment horizontal="left" wrapText="1" indent="1"/>
    </xf>
    <xf numFmtId="0" fontId="11" fillId="0" borderId="5" xfId="9" applyFont="1" applyBorder="1" applyAlignment="1" applyProtection="1">
      <alignment horizontal="left" vertical="center" wrapText="1" indent="1"/>
    </xf>
    <xf numFmtId="164" fontId="10" fillId="0" borderId="19" xfId="12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6" xfId="12" applyNumberFormat="1" applyFont="1" applyFill="1" applyBorder="1" applyAlignment="1" applyProtection="1">
      <alignment horizontal="right" vertical="center" wrapText="1" indent="1"/>
    </xf>
    <xf numFmtId="164" fontId="8" fillId="0" borderId="3" xfId="1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9" xfId="12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6" xfId="12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8" xfId="9" applyFont="1" applyBorder="1" applyAlignment="1" applyProtection="1">
      <alignment wrapText="1"/>
    </xf>
    <xf numFmtId="0" fontId="15" fillId="0" borderId="18" xfId="9" applyFont="1" applyBorder="1" applyAlignment="1" applyProtection="1">
      <alignment wrapText="1"/>
    </xf>
    <xf numFmtId="0" fontId="15" fillId="0" borderId="15" xfId="9" applyFont="1" applyBorder="1" applyAlignment="1" applyProtection="1">
      <alignment wrapText="1"/>
    </xf>
    <xf numFmtId="0" fontId="15" fillId="0" borderId="16" xfId="9" applyFont="1" applyBorder="1" applyAlignment="1" applyProtection="1">
      <alignment wrapText="1"/>
    </xf>
    <xf numFmtId="0" fontId="15" fillId="0" borderId="17" xfId="9" applyFont="1" applyBorder="1" applyAlignment="1" applyProtection="1">
      <alignment wrapText="1"/>
    </xf>
    <xf numFmtId="164" fontId="6" fillId="0" borderId="1" xfId="12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5" xfId="9" applyFont="1" applyBorder="1" applyAlignment="1" applyProtection="1">
      <alignment wrapText="1"/>
    </xf>
    <xf numFmtId="0" fontId="11" fillId="0" borderId="20" xfId="9" applyFont="1" applyBorder="1" applyAlignment="1" applyProtection="1">
      <alignment wrapText="1"/>
    </xf>
    <xf numFmtId="0" fontId="11" fillId="0" borderId="21" xfId="9" applyFont="1" applyBorder="1" applyAlignment="1" applyProtection="1">
      <alignment wrapText="1"/>
    </xf>
    <xf numFmtId="0" fontId="11" fillId="0" borderId="0" xfId="9" applyFont="1" applyBorder="1" applyAlignment="1" applyProtection="1">
      <alignment wrapText="1"/>
    </xf>
    <xf numFmtId="164" fontId="7" fillId="0" borderId="0" xfId="12" applyNumberFormat="1" applyFont="1" applyFill="1" applyBorder="1" applyAlignment="1" applyProtection="1">
      <alignment horizontal="right" vertical="center" wrapText="1" indent="1"/>
    </xf>
    <xf numFmtId="0" fontId="4" fillId="0" borderId="11" xfId="9" applyFont="1" applyFill="1" applyBorder="1" applyAlignment="1" applyProtection="1">
      <alignment horizontal="right"/>
    </xf>
    <xf numFmtId="0" fontId="9" fillId="0" borderId="0" xfId="12" applyFill="1" applyAlignment="1" applyProtection="1"/>
    <xf numFmtId="0" fontId="6" fillId="0" borderId="5" xfId="12" applyFont="1" applyFill="1" applyBorder="1" applyAlignment="1" applyProtection="1">
      <alignment horizontal="center" vertical="center" wrapText="1"/>
    </xf>
    <xf numFmtId="0" fontId="6" fillId="0" borderId="1" xfId="12" applyFont="1" applyFill="1" applyBorder="1" applyAlignment="1" applyProtection="1">
      <alignment horizontal="center" vertical="center" wrapText="1"/>
    </xf>
    <xf numFmtId="0" fontId="6" fillId="0" borderId="12" xfId="12" applyFont="1" applyFill="1" applyBorder="1" applyAlignment="1" applyProtection="1">
      <alignment horizontal="left" vertical="center" wrapText="1" indent="1"/>
    </xf>
    <xf numFmtId="0" fontId="6" fillId="0" borderId="13" xfId="12" applyFont="1" applyFill="1" applyBorder="1" applyAlignment="1" applyProtection="1">
      <alignment vertical="center" wrapText="1"/>
    </xf>
    <xf numFmtId="164" fontId="6" fillId="0" borderId="14" xfId="12" applyNumberFormat="1" applyFont="1" applyFill="1" applyBorder="1" applyAlignment="1" applyProtection="1">
      <alignment horizontal="right" vertical="center" wrapText="1" indent="1"/>
    </xf>
    <xf numFmtId="49" fontId="10" fillId="0" borderId="22" xfId="12" applyNumberFormat="1" applyFont="1" applyFill="1" applyBorder="1" applyAlignment="1" applyProtection="1">
      <alignment horizontal="left" vertical="center" wrapText="1" indent="1"/>
    </xf>
    <xf numFmtId="0" fontId="10" fillId="0" borderId="23" xfId="12" applyFont="1" applyFill="1" applyBorder="1" applyAlignment="1" applyProtection="1">
      <alignment horizontal="left" vertical="center" wrapText="1" indent="1"/>
    </xf>
    <xf numFmtId="164" fontId="10" fillId="0" borderId="24" xfId="12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5" xfId="12" applyFont="1" applyFill="1" applyBorder="1" applyAlignment="1" applyProtection="1">
      <alignment horizontal="left" vertical="center" wrapText="1" indent="1"/>
    </xf>
    <xf numFmtId="0" fontId="10" fillId="0" borderId="0" xfId="12" applyFont="1" applyFill="1" applyBorder="1" applyAlignment="1" applyProtection="1">
      <alignment horizontal="left" vertical="center" wrapText="1" indent="1"/>
    </xf>
    <xf numFmtId="49" fontId="10" fillId="0" borderId="26" xfId="12" applyNumberFormat="1" applyFont="1" applyFill="1" applyBorder="1" applyAlignment="1" applyProtection="1">
      <alignment horizontal="left" vertical="center" wrapText="1" indent="1"/>
    </xf>
    <xf numFmtId="0" fontId="6" fillId="0" borderId="5" xfId="12" applyFont="1" applyFill="1" applyBorder="1" applyAlignment="1" applyProtection="1">
      <alignment vertical="center" wrapText="1"/>
    </xf>
    <xf numFmtId="0" fontId="10" fillId="0" borderId="18" xfId="12" applyFont="1" applyFill="1" applyBorder="1" applyAlignment="1" applyProtection="1">
      <alignment horizontal="left" vertical="center" wrapText="1" indent="1"/>
    </xf>
    <xf numFmtId="0" fontId="15" fillId="0" borderId="18" xfId="9" applyFont="1" applyBorder="1" applyAlignment="1" applyProtection="1">
      <alignment horizontal="left" vertical="center" wrapText="1" indent="1"/>
    </xf>
    <xf numFmtId="164" fontId="11" fillId="0" borderId="1" xfId="9" applyNumberFormat="1" applyFont="1" applyBorder="1" applyAlignment="1" applyProtection="1">
      <alignment horizontal="right" vertical="center" wrapText="1" indent="1"/>
    </xf>
    <xf numFmtId="164" fontId="12" fillId="0" borderId="1" xfId="9" quotePrefix="1" applyNumberFormat="1" applyFont="1" applyBorder="1" applyAlignment="1" applyProtection="1">
      <alignment horizontal="right" vertical="center" wrapText="1" indent="1"/>
    </xf>
    <xf numFmtId="0" fontId="16" fillId="0" borderId="0" xfId="12" applyFont="1" applyFill="1" applyProtection="1"/>
    <xf numFmtId="0" fontId="17" fillId="0" borderId="0" xfId="12" applyFont="1" applyFill="1" applyProtection="1"/>
    <xf numFmtId="0" fontId="11" fillId="0" borderId="20" xfId="9" applyFont="1" applyBorder="1" applyAlignment="1" applyProtection="1">
      <alignment horizontal="left" vertical="center" wrapText="1" indent="1"/>
    </xf>
    <xf numFmtId="0" fontId="12" fillId="0" borderId="21" xfId="9" applyFont="1" applyBorder="1" applyAlignment="1" applyProtection="1">
      <alignment horizontal="left" vertical="center" wrapText="1" indent="1"/>
    </xf>
    <xf numFmtId="0" fontId="9" fillId="0" borderId="0" xfId="12" applyFont="1" applyFill="1" applyProtection="1"/>
    <xf numFmtId="0" fontId="9" fillId="0" borderId="0" xfId="12" applyFont="1" applyFill="1" applyAlignment="1" applyProtection="1">
      <alignment horizontal="right" vertical="center" indent="1"/>
    </xf>
    <xf numFmtId="0" fontId="3" fillId="0" borderId="0" xfId="12" applyFont="1" applyFill="1" applyBorder="1" applyAlignment="1" applyProtection="1">
      <alignment horizontal="center" vertical="center" wrapText="1"/>
    </xf>
    <xf numFmtId="0" fontId="3" fillId="0" borderId="0" xfId="12" applyFont="1" applyFill="1" applyBorder="1" applyAlignment="1" applyProtection="1">
      <alignment vertical="center" wrapText="1"/>
    </xf>
    <xf numFmtId="164" fontId="3" fillId="0" borderId="0" xfId="12" applyNumberFormat="1" applyFont="1" applyFill="1" applyBorder="1" applyAlignment="1" applyProtection="1">
      <alignment horizontal="right" vertical="center" wrapText="1" indent="1"/>
    </xf>
    <xf numFmtId="164" fontId="3" fillId="0" borderId="0" xfId="9" applyNumberFormat="1" applyFont="1" applyFill="1" applyAlignment="1" applyProtection="1">
      <alignment horizontal="centerContinuous" vertical="center" wrapText="1"/>
    </xf>
    <xf numFmtId="164" fontId="1" fillId="0" borderId="0" xfId="9" applyNumberFormat="1" applyFill="1" applyAlignment="1" applyProtection="1">
      <alignment horizontal="centerContinuous" vertical="center"/>
    </xf>
    <xf numFmtId="164" fontId="1" fillId="0" borderId="0" xfId="9" applyNumberFormat="1" applyFill="1" applyAlignment="1" applyProtection="1">
      <alignment horizontal="center" vertical="center" wrapText="1"/>
    </xf>
    <xf numFmtId="164" fontId="4" fillId="0" borderId="0" xfId="9" applyNumberFormat="1" applyFont="1" applyFill="1" applyAlignment="1" applyProtection="1">
      <alignment horizontal="right" vertical="center"/>
    </xf>
    <xf numFmtId="164" fontId="2" fillId="0" borderId="8" xfId="9" applyNumberFormat="1" applyFont="1" applyFill="1" applyBorder="1" applyAlignment="1" applyProtection="1">
      <alignment horizontal="centerContinuous" vertical="center" wrapText="1"/>
    </xf>
    <xf numFmtId="164" fontId="2" fillId="0" borderId="5" xfId="9" applyNumberFormat="1" applyFont="1" applyFill="1" applyBorder="1" applyAlignment="1" applyProtection="1">
      <alignment horizontal="centerContinuous" vertical="center" wrapText="1"/>
    </xf>
    <xf numFmtId="164" fontId="2" fillId="0" borderId="1" xfId="9" applyNumberFormat="1" applyFont="1" applyFill="1" applyBorder="1" applyAlignment="1" applyProtection="1">
      <alignment horizontal="centerContinuous" vertical="center" wrapText="1"/>
    </xf>
    <xf numFmtId="164" fontId="2" fillId="0" borderId="8" xfId="9" applyNumberFormat="1" applyFont="1" applyFill="1" applyBorder="1" applyAlignment="1" applyProtection="1">
      <alignment horizontal="center" vertical="center" wrapText="1"/>
    </xf>
    <xf numFmtId="164" fontId="5" fillId="0" borderId="0" xfId="9" applyNumberFormat="1" applyFont="1" applyFill="1" applyAlignment="1" applyProtection="1">
      <alignment horizontal="center" vertical="center" wrapText="1"/>
    </xf>
    <xf numFmtId="164" fontId="7" fillId="0" borderId="27" xfId="9" applyNumberFormat="1" applyFont="1" applyFill="1" applyBorder="1" applyAlignment="1" applyProtection="1">
      <alignment horizontal="center" vertical="center" wrapText="1"/>
    </xf>
    <xf numFmtId="164" fontId="7" fillId="0" borderId="8" xfId="9" applyNumberFormat="1" applyFont="1" applyFill="1" applyBorder="1" applyAlignment="1" applyProtection="1">
      <alignment horizontal="center" vertical="center" wrapText="1"/>
    </xf>
    <xf numFmtId="164" fontId="7" fillId="0" borderId="1" xfId="9" applyNumberFormat="1" applyFont="1" applyFill="1" applyBorder="1" applyAlignment="1" applyProtection="1">
      <alignment horizontal="center" vertical="center" wrapText="1"/>
    </xf>
    <xf numFmtId="164" fontId="7" fillId="0" borderId="0" xfId="9" applyNumberFormat="1" applyFont="1" applyFill="1" applyAlignment="1" applyProtection="1">
      <alignment horizontal="center" vertical="center" wrapText="1"/>
    </xf>
    <xf numFmtId="164" fontId="1" fillId="0" borderId="28" xfId="9" applyNumberFormat="1" applyFill="1" applyBorder="1" applyAlignment="1" applyProtection="1">
      <alignment horizontal="left" vertical="center" wrapText="1" indent="1"/>
    </xf>
    <xf numFmtId="164" fontId="10" fillId="0" borderId="15" xfId="9" applyNumberFormat="1" applyFont="1" applyFill="1" applyBorder="1" applyAlignment="1" applyProtection="1">
      <alignment horizontal="left" vertical="center" wrapText="1" indent="1"/>
    </xf>
    <xf numFmtId="164" fontId="10" fillId="0" borderId="6" xfId="9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29" xfId="9" applyNumberFormat="1" applyFill="1" applyBorder="1" applyAlignment="1" applyProtection="1">
      <alignment horizontal="left" vertical="center" wrapText="1" indent="1"/>
    </xf>
    <xf numFmtId="164" fontId="10" fillId="0" borderId="16" xfId="9" applyNumberFormat="1" applyFont="1" applyFill="1" applyBorder="1" applyAlignment="1" applyProtection="1">
      <alignment horizontal="left" vertical="center" wrapText="1" indent="1"/>
    </xf>
    <xf numFmtId="164" fontId="10" fillId="0" borderId="30" xfId="9" applyNumberFormat="1" applyFont="1" applyFill="1" applyBorder="1" applyAlignment="1" applyProtection="1">
      <alignment horizontal="left" vertical="center" wrapText="1" indent="1"/>
    </xf>
    <xf numFmtId="164" fontId="10" fillId="0" borderId="16" xfId="9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0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19" xfId="9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7" xfId="9" applyNumberFormat="1" applyFont="1" applyFill="1" applyBorder="1" applyAlignment="1" applyProtection="1">
      <alignment horizontal="left" vertical="center" wrapText="1" indent="1"/>
    </xf>
    <xf numFmtId="164" fontId="7" fillId="0" borderId="8" xfId="9" applyNumberFormat="1" applyFont="1" applyFill="1" applyBorder="1" applyAlignment="1" applyProtection="1">
      <alignment horizontal="left" vertical="center" wrapText="1" indent="1"/>
    </xf>
    <xf numFmtId="164" fontId="1" fillId="0" borderId="31" xfId="9" applyNumberFormat="1" applyFont="1" applyFill="1" applyBorder="1" applyAlignment="1" applyProtection="1">
      <alignment horizontal="left" vertical="center" wrapText="1" indent="1"/>
    </xf>
    <xf numFmtId="164" fontId="8" fillId="0" borderId="26" xfId="9" applyNumberFormat="1" applyFont="1" applyFill="1" applyBorder="1" applyAlignment="1" applyProtection="1">
      <alignment horizontal="left" vertical="center" wrapText="1" indent="1"/>
    </xf>
    <xf numFmtId="164" fontId="8" fillId="0" borderId="16" xfId="9" applyNumberFormat="1" applyFont="1" applyFill="1" applyBorder="1" applyAlignment="1" applyProtection="1">
      <alignment horizontal="left" vertical="center" wrapText="1" indent="1"/>
    </xf>
    <xf numFmtId="164" fontId="1" fillId="0" borderId="29" xfId="9" applyNumberFormat="1" applyFont="1" applyFill="1" applyBorder="1" applyAlignment="1" applyProtection="1">
      <alignment horizontal="left" vertical="center" wrapText="1" indent="1"/>
    </xf>
    <xf numFmtId="164" fontId="19" fillId="0" borderId="8" xfId="9" applyNumberFormat="1" applyFont="1" applyFill="1" applyBorder="1" applyAlignment="1" applyProtection="1">
      <alignment horizontal="left" vertical="center" wrapText="1" indent="1"/>
    </xf>
    <xf numFmtId="164" fontId="19" fillId="0" borderId="32" xfId="9" applyNumberFormat="1" applyFont="1" applyFill="1" applyBorder="1" applyAlignment="1" applyProtection="1">
      <alignment horizontal="right" vertical="center" wrapText="1" indent="1"/>
    </xf>
    <xf numFmtId="164" fontId="1" fillId="0" borderId="31" xfId="9" applyNumberFormat="1" applyFill="1" applyBorder="1" applyAlignment="1" applyProtection="1">
      <alignment horizontal="left" vertical="center" wrapText="1" indent="1"/>
    </xf>
    <xf numFmtId="164" fontId="10" fillId="0" borderId="26" xfId="9" applyNumberFormat="1" applyFont="1" applyFill="1" applyBorder="1" applyAlignment="1" applyProtection="1">
      <alignment horizontal="left" vertical="center" wrapText="1" indent="1"/>
    </xf>
    <xf numFmtId="164" fontId="10" fillId="0" borderId="7" xfId="9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5" xfId="9" applyNumberFormat="1" applyFont="1" applyFill="1" applyBorder="1" applyAlignment="1" applyProtection="1">
      <alignment horizontal="left" vertical="center" wrapText="1" indent="1"/>
    </xf>
    <xf numFmtId="164" fontId="8" fillId="0" borderId="15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15" xfId="9" applyNumberFormat="1" applyFont="1" applyFill="1" applyBorder="1" applyAlignment="1" applyProtection="1">
      <alignment horizontal="left" vertical="center" wrapText="1" indent="1"/>
      <protection locked="0"/>
    </xf>
    <xf numFmtId="165" fontId="10" fillId="0" borderId="3" xfId="12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" xfId="12" applyNumberFormat="1" applyFont="1" applyFill="1" applyBorder="1" applyAlignment="1" applyProtection="1">
      <alignment horizontal="right" vertical="center" wrapText="1" indent="1"/>
    </xf>
    <xf numFmtId="165" fontId="10" fillId="0" borderId="6" xfId="12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19" xfId="12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1" xfId="12" applyNumberFormat="1" applyFont="1" applyFill="1" applyBorder="1" applyAlignment="1" applyProtection="1">
      <alignment horizontal="right" vertical="center" wrapText="1" indent="1"/>
    </xf>
    <xf numFmtId="165" fontId="10" fillId="0" borderId="6" xfId="12" applyNumberFormat="1" applyFont="1" applyFill="1" applyBorder="1" applyAlignment="1" applyProtection="1">
      <alignment horizontal="right" vertical="center" wrapText="1" indent="1"/>
    </xf>
    <xf numFmtId="165" fontId="8" fillId="0" borderId="3" xfId="12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19" xfId="12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6" xfId="12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" xfId="12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4" xfId="12" applyNumberFormat="1" applyFont="1" applyFill="1" applyBorder="1" applyAlignment="1" applyProtection="1">
      <alignment horizontal="right" vertical="center" wrapText="1" indent="1"/>
    </xf>
    <xf numFmtId="165" fontId="10" fillId="0" borderId="24" xfId="12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9" xfId="12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1" xfId="9" applyNumberFormat="1" applyFont="1" applyBorder="1" applyAlignment="1" applyProtection="1">
      <alignment horizontal="right" vertical="center" wrapText="1" indent="1"/>
    </xf>
    <xf numFmtId="165" fontId="12" fillId="0" borderId="1" xfId="9" quotePrefix="1" applyNumberFormat="1" applyFont="1" applyBorder="1" applyAlignment="1" applyProtection="1">
      <alignment horizontal="right" vertical="center" wrapText="1" indent="1"/>
    </xf>
    <xf numFmtId="0" fontId="23" fillId="0" borderId="0" xfId="10"/>
    <xf numFmtId="0" fontId="24" fillId="0" borderId="2" xfId="10" applyFont="1" applyBorder="1" applyAlignment="1">
      <alignment horizontal="center" vertical="top" wrapText="1"/>
    </xf>
    <xf numFmtId="0" fontId="24" fillId="0" borderId="2" xfId="10" applyFont="1" applyBorder="1" applyAlignment="1">
      <alignment horizontal="left" vertical="top" wrapText="1"/>
    </xf>
    <xf numFmtId="3" fontId="24" fillId="0" borderId="2" xfId="10" applyNumberFormat="1" applyFont="1" applyBorder="1" applyAlignment="1">
      <alignment horizontal="right" vertical="top" wrapText="1"/>
    </xf>
    <xf numFmtId="0" fontId="25" fillId="0" borderId="2" xfId="10" applyFont="1" applyBorder="1" applyAlignment="1">
      <alignment horizontal="center" vertical="top" wrapText="1"/>
    </xf>
    <xf numFmtId="0" fontId="25" fillId="0" borderId="2" xfId="10" applyFont="1" applyBorder="1" applyAlignment="1">
      <alignment horizontal="left" vertical="top" wrapText="1"/>
    </xf>
    <xf numFmtId="3" fontId="25" fillId="0" borderId="2" xfId="10" applyNumberFormat="1" applyFont="1" applyBorder="1" applyAlignment="1">
      <alignment horizontal="right" vertical="top" wrapText="1"/>
    </xf>
    <xf numFmtId="0" fontId="27" fillId="0" borderId="2" xfId="10" applyFont="1" applyBorder="1" applyAlignment="1">
      <alignment horizontal="center" vertical="center"/>
    </xf>
    <xf numFmtId="0" fontId="28" fillId="0" borderId="2" xfId="11" applyFont="1" applyFill="1" applyBorder="1" applyAlignment="1">
      <alignment horizontal="center" vertical="center" wrapText="1"/>
    </xf>
    <xf numFmtId="0" fontId="27" fillId="0" borderId="0" xfId="10" applyFont="1"/>
    <xf numFmtId="0" fontId="30" fillId="0" borderId="0" xfId="13" applyFont="1" applyFill="1"/>
    <xf numFmtId="0" fontId="3" fillId="0" borderId="0" xfId="13" applyFont="1" applyFill="1" applyAlignment="1">
      <alignment horizontal="centerContinuous" vertical="center"/>
    </xf>
    <xf numFmtId="0" fontId="31" fillId="0" borderId="0" xfId="13" applyFont="1" applyFill="1" applyAlignment="1">
      <alignment horizontal="centerContinuous" vertical="center"/>
    </xf>
    <xf numFmtId="0" fontId="4" fillId="0" borderId="0" xfId="13" applyFont="1" applyFill="1" applyAlignment="1">
      <alignment horizontal="right"/>
    </xf>
    <xf numFmtId="0" fontId="26" fillId="0" borderId="0" xfId="13" applyFill="1"/>
    <xf numFmtId="0" fontId="6" fillId="0" borderId="5" xfId="13" applyFont="1" applyFill="1" applyBorder="1" applyAlignment="1">
      <alignment horizontal="left" vertical="center" indent="1"/>
    </xf>
    <xf numFmtId="0" fontId="32" fillId="0" borderId="0" xfId="13" applyFont="1" applyFill="1" applyAlignment="1">
      <alignment vertical="center"/>
    </xf>
    <xf numFmtId="0" fontId="10" fillId="0" borderId="23" xfId="13" applyFont="1" applyFill="1" applyBorder="1" applyAlignment="1">
      <alignment horizontal="left" indent="3"/>
    </xf>
    <xf numFmtId="0" fontId="10" fillId="0" borderId="2" xfId="13" applyFont="1" applyFill="1" applyBorder="1" applyAlignment="1">
      <alignment horizontal="left" indent="3"/>
    </xf>
    <xf numFmtId="0" fontId="33" fillId="0" borderId="0" xfId="13" applyFont="1" applyFill="1" applyAlignment="1">
      <alignment vertical="center"/>
    </xf>
    <xf numFmtId="0" fontId="2" fillId="0" borderId="5" xfId="13" applyFont="1" applyFill="1" applyBorder="1" applyAlignment="1">
      <alignment horizontal="left" vertical="center" indent="1"/>
    </xf>
    <xf numFmtId="0" fontId="34" fillId="0" borderId="0" xfId="13" applyFont="1" applyFill="1" applyAlignment="1">
      <alignment vertical="center"/>
    </xf>
    <xf numFmtId="0" fontId="35" fillId="0" borderId="0" xfId="13" applyFont="1" applyFill="1" applyAlignment="1">
      <alignment vertical="center"/>
    </xf>
    <xf numFmtId="0" fontId="14" fillId="0" borderId="0" xfId="13" applyFont="1" applyFill="1" applyAlignment="1">
      <alignment horizontal="right"/>
    </xf>
    <xf numFmtId="0" fontId="14" fillId="0" borderId="0" xfId="13" applyFont="1" applyFill="1"/>
    <xf numFmtId="164" fontId="26" fillId="0" borderId="0" xfId="13" applyNumberFormat="1" applyFill="1" applyAlignment="1">
      <alignment vertical="center"/>
    </xf>
    <xf numFmtId="0" fontId="10" fillId="0" borderId="18" xfId="13" applyFont="1" applyFill="1" applyBorder="1" applyAlignment="1">
      <alignment horizontal="left" indent="3"/>
    </xf>
    <xf numFmtId="37" fontId="10" fillId="0" borderId="8" xfId="13" applyNumberFormat="1" applyFont="1" applyFill="1" applyBorder="1" applyAlignment="1">
      <alignment horizontal="left" indent="1"/>
    </xf>
    <xf numFmtId="37" fontId="10" fillId="0" borderId="8" xfId="13" applyNumberFormat="1" applyFont="1" applyFill="1" applyBorder="1" applyAlignment="1">
      <alignment horizontal="left" wrapText="1" indent="1"/>
    </xf>
    <xf numFmtId="37" fontId="6" fillId="0" borderId="8" xfId="13" applyNumberFormat="1" applyFont="1" applyFill="1" applyBorder="1" applyAlignment="1">
      <alignment horizontal="left" vertical="center" indent="1"/>
    </xf>
    <xf numFmtId="37" fontId="10" fillId="0" borderId="22" xfId="13" applyNumberFormat="1" applyFont="1" applyFill="1" applyBorder="1" applyAlignment="1">
      <alignment horizontal="left" indent="1"/>
    </xf>
    <xf numFmtId="37" fontId="10" fillId="0" borderId="16" xfId="13" applyNumberFormat="1" applyFont="1" applyFill="1" applyBorder="1" applyAlignment="1">
      <alignment horizontal="left" indent="1"/>
    </xf>
    <xf numFmtId="37" fontId="10" fillId="0" borderId="17" xfId="13" applyNumberFormat="1" applyFont="1" applyFill="1" applyBorder="1" applyAlignment="1">
      <alignment horizontal="left" indent="1"/>
    </xf>
    <xf numFmtId="0" fontId="6" fillId="0" borderId="8" xfId="13" applyFont="1" applyFill="1" applyBorder="1" applyAlignment="1">
      <alignment horizontal="left" vertical="center" indent="1"/>
    </xf>
    <xf numFmtId="0" fontId="10" fillId="0" borderId="16" xfId="13" applyFont="1" applyFill="1" applyBorder="1" applyAlignment="1">
      <alignment horizontal="left" indent="1"/>
    </xf>
    <xf numFmtId="0" fontId="10" fillId="0" borderId="33" xfId="13" applyFont="1" applyFill="1" applyBorder="1" applyAlignment="1">
      <alignment horizontal="left" indent="3"/>
    </xf>
    <xf numFmtId="0" fontId="6" fillId="0" borderId="34" xfId="13" quotePrefix="1" applyFont="1" applyFill="1" applyBorder="1" applyAlignment="1">
      <alignment horizontal="left" vertical="center" indent="1"/>
    </xf>
    <xf numFmtId="0" fontId="10" fillId="0" borderId="35" xfId="13" applyFont="1" applyFill="1" applyBorder="1" applyAlignment="1">
      <alignment horizontal="left" indent="3"/>
    </xf>
    <xf numFmtId="0" fontId="6" fillId="0" borderId="34" xfId="13" applyFont="1" applyFill="1" applyBorder="1" applyAlignment="1">
      <alignment horizontal="left" vertical="center" indent="1"/>
    </xf>
    <xf numFmtId="0" fontId="2" fillId="0" borderId="34" xfId="13" applyFont="1" applyFill="1" applyBorder="1" applyAlignment="1">
      <alignment horizontal="left" vertical="center" indent="1"/>
    </xf>
    <xf numFmtId="0" fontId="7" fillId="0" borderId="16" xfId="13" applyFont="1" applyFill="1" applyBorder="1" applyAlignment="1">
      <alignment horizontal="left" indent="1"/>
    </xf>
    <xf numFmtId="0" fontId="2" fillId="0" borderId="36" xfId="13" applyFont="1" applyFill="1" applyBorder="1" applyAlignment="1">
      <alignment horizontal="center" vertical="center" wrapText="1"/>
    </xf>
    <xf numFmtId="166" fontId="6" fillId="0" borderId="37" xfId="13" applyNumberFormat="1" applyFont="1" applyFill="1" applyBorder="1" applyAlignment="1">
      <alignment vertical="center"/>
    </xf>
    <xf numFmtId="0" fontId="6" fillId="0" borderId="38" xfId="13" applyFont="1" applyFill="1" applyBorder="1" applyAlignment="1">
      <alignment horizontal="center" vertical="center" wrapText="1"/>
    </xf>
    <xf numFmtId="166" fontId="10" fillId="0" borderId="38" xfId="13" applyNumberFormat="1" applyFont="1" applyFill="1" applyBorder="1"/>
    <xf numFmtId="166" fontId="10" fillId="0" borderId="9" xfId="13" applyNumberFormat="1" applyFont="1" applyFill="1" applyBorder="1"/>
    <xf numFmtId="166" fontId="10" fillId="0" borderId="39" xfId="13" applyNumberFormat="1" applyFont="1" applyFill="1" applyBorder="1"/>
    <xf numFmtId="166" fontId="10" fillId="0" borderId="40" xfId="13" applyNumberFormat="1" applyFont="1" applyFill="1" applyBorder="1"/>
    <xf numFmtId="166" fontId="6" fillId="0" borderId="32" xfId="13" applyNumberFormat="1" applyFont="1" applyFill="1" applyBorder="1" applyAlignment="1">
      <alignment vertical="center"/>
    </xf>
    <xf numFmtId="166" fontId="7" fillId="0" borderId="32" xfId="13" applyNumberFormat="1" applyFont="1" applyFill="1" applyBorder="1"/>
    <xf numFmtId="0" fontId="2" fillId="0" borderId="41" xfId="13" applyFont="1" applyFill="1" applyBorder="1" applyAlignment="1">
      <alignment horizontal="center" vertical="center" wrapText="1"/>
    </xf>
    <xf numFmtId="166" fontId="6" fillId="0" borderId="27" xfId="13" applyNumberFormat="1" applyFont="1" applyFill="1" applyBorder="1" applyAlignment="1">
      <alignment horizontal="right" vertical="center"/>
    </xf>
    <xf numFmtId="166" fontId="10" fillId="0" borderId="41" xfId="3" applyNumberFormat="1" applyFont="1" applyFill="1" applyBorder="1" applyAlignment="1" applyProtection="1">
      <alignment vertical="center"/>
      <protection locked="0"/>
    </xf>
    <xf numFmtId="166" fontId="10" fillId="0" borderId="29" xfId="3" applyNumberFormat="1" applyFont="1" applyFill="1" applyBorder="1" applyAlignment="1" applyProtection="1">
      <alignment vertical="center"/>
      <protection locked="0"/>
    </xf>
    <xf numFmtId="166" fontId="10" fillId="0" borderId="29" xfId="13" applyNumberFormat="1" applyFont="1" applyFill="1" applyBorder="1" applyAlignment="1" applyProtection="1">
      <alignment vertical="center"/>
      <protection locked="0"/>
    </xf>
    <xf numFmtId="166" fontId="10" fillId="0" borderId="42" xfId="13" applyNumberFormat="1" applyFont="1" applyFill="1" applyBorder="1" applyAlignment="1" applyProtection="1">
      <alignment vertical="center"/>
      <protection locked="0"/>
    </xf>
    <xf numFmtId="166" fontId="6" fillId="0" borderId="27" xfId="13" applyNumberFormat="1" applyFont="1" applyFill="1" applyBorder="1" applyAlignment="1">
      <alignment vertical="center"/>
    </xf>
    <xf numFmtId="166" fontId="10" fillId="0" borderId="41" xfId="13" applyNumberFormat="1" applyFont="1" applyFill="1" applyBorder="1" applyAlignment="1" applyProtection="1">
      <alignment vertical="center"/>
      <protection locked="0"/>
    </xf>
    <xf numFmtId="166" fontId="10" fillId="0" borderId="43" xfId="13" applyNumberFormat="1" applyFont="1" applyFill="1" applyBorder="1" applyAlignment="1" applyProtection="1">
      <alignment vertical="center"/>
      <protection locked="0"/>
    </xf>
    <xf numFmtId="166" fontId="7" fillId="0" borderId="27" xfId="13" applyNumberFormat="1" applyFont="1" applyFill="1" applyBorder="1" applyAlignment="1">
      <alignment vertical="center"/>
    </xf>
    <xf numFmtId="166" fontId="7" fillId="0" borderId="27" xfId="13" applyNumberFormat="1" applyFont="1" applyFill="1" applyBorder="1" applyAlignment="1" applyProtection="1">
      <alignment vertical="center"/>
      <protection locked="0"/>
    </xf>
    <xf numFmtId="166" fontId="7" fillId="0" borderId="28" xfId="13" applyNumberFormat="1" applyFont="1" applyFill="1" applyBorder="1" applyAlignment="1" applyProtection="1">
      <alignment vertical="center"/>
      <protection locked="0"/>
    </xf>
    <xf numFmtId="37" fontId="10" fillId="0" borderId="15" xfId="13" applyNumberFormat="1" applyFont="1" applyFill="1" applyBorder="1" applyAlignment="1">
      <alignment horizontal="left" indent="1"/>
    </xf>
    <xf numFmtId="0" fontId="10" fillId="0" borderId="44" xfId="13" applyFont="1" applyFill="1" applyBorder="1" applyAlignment="1">
      <alignment horizontal="left" indent="3"/>
    </xf>
    <xf numFmtId="0" fontId="10" fillId="0" borderId="45" xfId="13" applyFont="1" applyFill="1" applyBorder="1" applyAlignment="1">
      <alignment horizontal="left" indent="3"/>
    </xf>
    <xf numFmtId="166" fontId="10" fillId="0" borderId="46" xfId="13" applyNumberFormat="1" applyFont="1" applyFill="1" applyBorder="1" applyAlignment="1" applyProtection="1">
      <alignment vertical="center"/>
      <protection locked="0"/>
    </xf>
    <xf numFmtId="166" fontId="10" fillId="0" borderId="47" xfId="13" applyNumberFormat="1" applyFont="1" applyFill="1" applyBorder="1" applyAlignment="1" applyProtection="1">
      <alignment vertical="center"/>
      <protection locked="0"/>
    </xf>
    <xf numFmtId="166" fontId="10" fillId="0" borderId="28" xfId="13" applyNumberFormat="1" applyFont="1" applyFill="1" applyBorder="1"/>
    <xf numFmtId="166" fontId="10" fillId="0" borderId="43" xfId="13" applyNumberFormat="1" applyFont="1" applyFill="1" applyBorder="1"/>
    <xf numFmtId="166" fontId="10" fillId="0" borderId="41" xfId="13" applyNumberFormat="1" applyFont="1" applyFill="1" applyBorder="1"/>
    <xf numFmtId="166" fontId="10" fillId="0" borderId="29" xfId="13" applyNumberFormat="1" applyFont="1" applyFill="1" applyBorder="1"/>
    <xf numFmtId="166" fontId="10" fillId="0" borderId="42" xfId="13" applyNumberFormat="1" applyFont="1" applyFill="1" applyBorder="1"/>
    <xf numFmtId="166" fontId="7" fillId="0" borderId="27" xfId="13" applyNumberFormat="1" applyFont="1" applyFill="1" applyBorder="1"/>
    <xf numFmtId="166" fontId="7" fillId="0" borderId="28" xfId="13" applyNumberFormat="1" applyFont="1" applyFill="1" applyBorder="1"/>
    <xf numFmtId="166" fontId="6" fillId="0" borderId="32" xfId="13" applyNumberFormat="1" applyFont="1" applyFill="1" applyBorder="1" applyAlignment="1">
      <alignment horizontal="right" vertical="center"/>
    </xf>
    <xf numFmtId="167" fontId="24" fillId="0" borderId="2" xfId="1" applyNumberFormat="1" applyFont="1" applyBorder="1" applyAlignment="1">
      <alignment horizontal="right" vertical="top" wrapText="1"/>
    </xf>
    <xf numFmtId="0" fontId="27" fillId="0" borderId="0" xfId="10" applyFont="1" applyFill="1"/>
    <xf numFmtId="0" fontId="24" fillId="0" borderId="18" xfId="10" applyFont="1" applyBorder="1" applyAlignment="1">
      <alignment horizontal="left" vertical="top" wrapText="1"/>
    </xf>
    <xf numFmtId="167" fontId="24" fillId="0" borderId="18" xfId="1" applyNumberFormat="1" applyFont="1" applyBorder="1" applyAlignment="1">
      <alignment horizontal="right" vertical="top" wrapText="1"/>
    </xf>
    <xf numFmtId="0" fontId="24" fillId="0" borderId="4" xfId="10" applyFont="1" applyBorder="1" applyAlignment="1">
      <alignment horizontal="left" vertical="top" wrapText="1"/>
    </xf>
    <xf numFmtId="167" fontId="24" fillId="0" borderId="4" xfId="1" applyNumberFormat="1" applyFont="1" applyBorder="1" applyAlignment="1">
      <alignment horizontal="right" vertical="top" wrapText="1"/>
    </xf>
    <xf numFmtId="0" fontId="25" fillId="0" borderId="8" xfId="10" applyFont="1" applyBorder="1" applyAlignment="1">
      <alignment horizontal="center" vertical="top" wrapText="1"/>
    </xf>
    <xf numFmtId="0" fontId="25" fillId="0" borderId="5" xfId="10" applyFont="1" applyBorder="1" applyAlignment="1">
      <alignment horizontal="left" vertical="top" wrapText="1"/>
    </xf>
    <xf numFmtId="167" fontId="25" fillId="0" borderId="5" xfId="1" applyNumberFormat="1" applyFont="1" applyBorder="1" applyAlignment="1">
      <alignment horizontal="right" vertical="top" wrapText="1"/>
    </xf>
    <xf numFmtId="167" fontId="25" fillId="0" borderId="1" xfId="1" applyNumberFormat="1" applyFont="1" applyBorder="1" applyAlignment="1">
      <alignment horizontal="right" vertical="top" wrapText="1"/>
    </xf>
    <xf numFmtId="0" fontId="24" fillId="0" borderId="16" xfId="10" applyFont="1" applyBorder="1" applyAlignment="1">
      <alignment horizontal="center" vertical="top" wrapText="1"/>
    </xf>
    <xf numFmtId="167" fontId="24" fillId="0" borderId="3" xfId="1" applyNumberFormat="1" applyFont="1" applyBorder="1" applyAlignment="1">
      <alignment horizontal="right" vertical="top" wrapText="1"/>
    </xf>
    <xf numFmtId="0" fontId="24" fillId="0" borderId="17" xfId="10" applyFont="1" applyBorder="1" applyAlignment="1">
      <alignment horizontal="center" vertical="top" wrapText="1"/>
    </xf>
    <xf numFmtId="167" fontId="24" fillId="0" borderId="19" xfId="1" applyNumberFormat="1" applyFont="1" applyBorder="1" applyAlignment="1">
      <alignment horizontal="right" vertical="top" wrapText="1"/>
    </xf>
    <xf numFmtId="0" fontId="24" fillId="0" borderId="15" xfId="10" applyFont="1" applyBorder="1" applyAlignment="1">
      <alignment horizontal="center" vertical="top" wrapText="1"/>
    </xf>
    <xf numFmtId="167" fontId="24" fillId="0" borderId="6" xfId="1" applyNumberFormat="1" applyFont="1" applyBorder="1" applyAlignment="1">
      <alignment horizontal="right" vertical="top" wrapText="1"/>
    </xf>
    <xf numFmtId="0" fontId="39" fillId="0" borderId="8" xfId="10" applyFont="1" applyFill="1" applyBorder="1" applyAlignment="1">
      <alignment horizontal="center" vertical="center" wrapText="1"/>
    </xf>
    <xf numFmtId="0" fontId="39" fillId="0" borderId="5" xfId="10" applyFont="1" applyFill="1" applyBorder="1" applyAlignment="1">
      <alignment horizontal="center" vertical="center" wrapText="1"/>
    </xf>
    <xf numFmtId="0" fontId="39" fillId="0" borderId="1" xfId="10" applyFont="1" applyFill="1" applyBorder="1" applyAlignment="1">
      <alignment horizontal="center" vertical="center" wrapText="1"/>
    </xf>
    <xf numFmtId="166" fontId="7" fillId="0" borderId="27" xfId="13" applyNumberFormat="1" applyFont="1" applyFill="1" applyBorder="1" applyProtection="1">
      <protection locked="0"/>
    </xf>
    <xf numFmtId="166" fontId="7" fillId="0" borderId="48" xfId="13" applyNumberFormat="1" applyFont="1" applyFill="1" applyBorder="1" applyAlignment="1" applyProtection="1">
      <alignment vertical="center"/>
      <protection locked="0"/>
    </xf>
    <xf numFmtId="0" fontId="1" fillId="0" borderId="0" xfId="9" applyFill="1"/>
    <xf numFmtId="0" fontId="40" fillId="0" borderId="0" xfId="9" applyFont="1" applyFill="1" applyAlignment="1">
      <alignment horizontal="right"/>
    </xf>
    <xf numFmtId="0" fontId="41" fillId="0" borderId="0" xfId="9" applyFont="1" applyFill="1" applyAlignment="1">
      <alignment horizontal="center"/>
    </xf>
    <xf numFmtId="0" fontId="42" fillId="0" borderId="0" xfId="9" applyFont="1" applyFill="1" applyAlignment="1">
      <alignment horizontal="right"/>
    </xf>
    <xf numFmtId="0" fontId="38" fillId="0" borderId="0" xfId="15" applyFill="1" applyProtection="1"/>
    <xf numFmtId="0" fontId="47" fillId="0" borderId="0" xfId="15" applyFont="1" applyFill="1" applyProtection="1"/>
    <xf numFmtId="0" fontId="51" fillId="0" borderId="49" xfId="15" applyFont="1" applyFill="1" applyBorder="1" applyAlignment="1" applyProtection="1">
      <alignment horizontal="center" vertical="center" wrapText="1"/>
    </xf>
    <xf numFmtId="0" fontId="51" fillId="0" borderId="50" xfId="15" applyFont="1" applyFill="1" applyBorder="1" applyAlignment="1" applyProtection="1">
      <alignment horizontal="center" vertical="center" wrapText="1"/>
    </xf>
    <xf numFmtId="0" fontId="38" fillId="0" borderId="0" xfId="15" applyFill="1" applyAlignment="1" applyProtection="1">
      <alignment horizontal="center" vertical="center"/>
    </xf>
    <xf numFmtId="0" fontId="11" fillId="0" borderId="22" xfId="15" applyFont="1" applyFill="1" applyBorder="1" applyAlignment="1" applyProtection="1">
      <alignment vertical="center" wrapText="1"/>
    </xf>
    <xf numFmtId="169" fontId="10" fillId="0" borderId="23" xfId="14" applyNumberFormat="1" applyFont="1" applyFill="1" applyBorder="1" applyAlignment="1" applyProtection="1">
      <alignment horizontal="center" vertical="center"/>
    </xf>
    <xf numFmtId="170" fontId="52" fillId="0" borderId="23" xfId="15" applyNumberFormat="1" applyFont="1" applyFill="1" applyBorder="1" applyAlignment="1" applyProtection="1">
      <alignment horizontal="right" vertical="center" wrapText="1"/>
      <protection locked="0"/>
    </xf>
    <xf numFmtId="0" fontId="38" fillId="0" borderId="0" xfId="15" applyFill="1" applyAlignment="1" applyProtection="1">
      <alignment vertical="center"/>
    </xf>
    <xf numFmtId="0" fontId="11" fillId="0" borderId="16" xfId="15" applyFont="1" applyFill="1" applyBorder="1" applyAlignment="1" applyProtection="1">
      <alignment vertical="center" wrapText="1"/>
    </xf>
    <xf numFmtId="169" fontId="10" fillId="0" borderId="2" xfId="14" applyNumberFormat="1" applyFont="1" applyFill="1" applyBorder="1" applyAlignment="1" applyProtection="1">
      <alignment horizontal="center" vertical="center"/>
    </xf>
    <xf numFmtId="170" fontId="52" fillId="0" borderId="2" xfId="15" applyNumberFormat="1" applyFont="1" applyFill="1" applyBorder="1" applyAlignment="1" applyProtection="1">
      <alignment horizontal="right" vertical="center" wrapText="1"/>
    </xf>
    <xf numFmtId="0" fontId="53" fillId="0" borderId="16" xfId="15" applyFont="1" applyFill="1" applyBorder="1" applyAlignment="1" applyProtection="1">
      <alignment horizontal="left" vertical="center" wrapText="1" indent="1"/>
    </xf>
    <xf numFmtId="170" fontId="54" fillId="0" borderId="2" xfId="15" applyNumberFormat="1" applyFont="1" applyFill="1" applyBorder="1" applyAlignment="1" applyProtection="1">
      <alignment horizontal="right" vertical="center" wrapText="1"/>
      <protection locked="0"/>
    </xf>
    <xf numFmtId="170" fontId="15" fillId="0" borderId="2" xfId="15" applyNumberFormat="1" applyFont="1" applyFill="1" applyBorder="1" applyAlignment="1" applyProtection="1">
      <alignment horizontal="right" vertical="center" wrapText="1"/>
      <protection locked="0"/>
    </xf>
    <xf numFmtId="170" fontId="15" fillId="0" borderId="2" xfId="15" applyNumberFormat="1" applyFont="1" applyFill="1" applyBorder="1" applyAlignment="1" applyProtection="1">
      <alignment horizontal="right" vertical="center" wrapText="1"/>
    </xf>
    <xf numFmtId="0" fontId="11" fillId="0" borderId="49" xfId="15" applyFont="1" applyFill="1" applyBorder="1" applyAlignment="1" applyProtection="1">
      <alignment vertical="center" wrapText="1"/>
    </xf>
    <xf numFmtId="169" fontId="10" fillId="0" borderId="50" xfId="14" applyNumberFormat="1" applyFont="1" applyFill="1" applyBorder="1" applyAlignment="1" applyProtection="1">
      <alignment horizontal="center" vertical="center"/>
    </xf>
    <xf numFmtId="170" fontId="52" fillId="0" borderId="50" xfId="15" applyNumberFormat="1" applyFont="1" applyFill="1" applyBorder="1" applyAlignment="1" applyProtection="1">
      <alignment horizontal="right" vertical="center" wrapText="1"/>
    </xf>
    <xf numFmtId="0" fontId="15" fillId="0" borderId="0" xfId="15" applyFont="1" applyFill="1" applyProtection="1"/>
    <xf numFmtId="3" fontId="38" fillId="0" borderId="0" xfId="15" applyNumberFormat="1" applyFont="1" applyFill="1" applyProtection="1"/>
    <xf numFmtId="0" fontId="38" fillId="0" borderId="0" xfId="15" applyFont="1" applyFill="1" applyProtection="1"/>
    <xf numFmtId="0" fontId="1" fillId="0" borderId="0" xfId="14" applyFill="1" applyAlignment="1" applyProtection="1">
      <alignment vertical="center"/>
    </xf>
    <xf numFmtId="0" fontId="1" fillId="0" borderId="0" xfId="14" applyFill="1" applyAlignment="1" applyProtection="1">
      <alignment vertical="center" wrapText="1"/>
    </xf>
    <xf numFmtId="0" fontId="1" fillId="0" borderId="0" xfId="14" applyFill="1" applyAlignment="1" applyProtection="1">
      <alignment horizontal="center" vertical="center"/>
    </xf>
    <xf numFmtId="49" fontId="6" fillId="0" borderId="49" xfId="14" applyNumberFormat="1" applyFont="1" applyFill="1" applyBorder="1" applyAlignment="1" applyProtection="1">
      <alignment horizontal="center" vertical="center" wrapText="1"/>
    </xf>
    <xf numFmtId="49" fontId="6" fillId="0" borderId="50" xfId="14" applyNumberFormat="1" applyFont="1" applyFill="1" applyBorder="1" applyAlignment="1" applyProtection="1">
      <alignment horizontal="center" vertical="center"/>
    </xf>
    <xf numFmtId="49" fontId="6" fillId="0" borderId="51" xfId="14" applyNumberFormat="1" applyFont="1" applyFill="1" applyBorder="1" applyAlignment="1" applyProtection="1">
      <alignment horizontal="center" vertical="center"/>
    </xf>
    <xf numFmtId="49" fontId="14" fillId="0" borderId="0" xfId="14" applyNumberFormat="1" applyFont="1" applyFill="1" applyAlignment="1" applyProtection="1">
      <alignment horizontal="center" vertical="center"/>
    </xf>
    <xf numFmtId="171" fontId="10" fillId="0" borderId="6" xfId="14" applyNumberFormat="1" applyFont="1" applyFill="1" applyBorder="1" applyAlignment="1" applyProtection="1">
      <alignment vertical="center"/>
      <protection locked="0"/>
    </xf>
    <xf numFmtId="171" fontId="10" fillId="0" borderId="3" xfId="14" applyNumberFormat="1" applyFont="1" applyFill="1" applyBorder="1" applyAlignment="1" applyProtection="1">
      <alignment vertical="center"/>
      <protection locked="0"/>
    </xf>
    <xf numFmtId="171" fontId="6" fillId="0" borderId="3" xfId="14" applyNumberFormat="1" applyFont="1" applyFill="1" applyBorder="1" applyAlignment="1" applyProtection="1">
      <alignment vertical="center"/>
    </xf>
    <xf numFmtId="171" fontId="6" fillId="0" borderId="3" xfId="14" applyNumberFormat="1" applyFont="1" applyFill="1" applyBorder="1" applyAlignment="1" applyProtection="1">
      <alignment vertical="center"/>
      <protection locked="0"/>
    </xf>
    <xf numFmtId="0" fontId="14" fillId="0" borderId="0" xfId="14" applyFont="1" applyFill="1" applyAlignment="1" applyProtection="1">
      <alignment vertical="center"/>
    </xf>
    <xf numFmtId="0" fontId="6" fillId="0" borderId="49" xfId="14" applyFont="1" applyFill="1" applyBorder="1" applyAlignment="1" applyProtection="1">
      <alignment horizontal="left" vertical="center" wrapText="1"/>
    </xf>
    <xf numFmtId="171" fontId="6" fillId="0" borderId="51" xfId="14" applyNumberFormat="1" applyFont="1" applyFill="1" applyBorder="1" applyAlignment="1" applyProtection="1">
      <alignment vertical="center"/>
    </xf>
    <xf numFmtId="0" fontId="38" fillId="0" borderId="0" xfId="15" applyFont="1" applyFill="1" applyAlignment="1" applyProtection="1"/>
    <xf numFmtId="0" fontId="55" fillId="0" borderId="0" xfId="14" applyFont="1" applyFill="1" applyAlignment="1" applyProtection="1">
      <alignment horizontal="center" vertical="center"/>
    </xf>
    <xf numFmtId="171" fontId="10" fillId="0" borderId="24" xfId="14" applyNumberFormat="1" applyFont="1" applyFill="1" applyBorder="1" applyAlignment="1" applyProtection="1">
      <alignment vertical="center"/>
      <protection locked="0"/>
    </xf>
    <xf numFmtId="164" fontId="1" fillId="0" borderId="0" xfId="9" applyNumberFormat="1" applyFill="1" applyAlignment="1">
      <alignment horizontal="center" vertical="center" wrapText="1"/>
    </xf>
    <xf numFmtId="164" fontId="1" fillId="0" borderId="0" xfId="9" applyNumberFormat="1" applyFill="1" applyAlignment="1">
      <alignment vertical="center" wrapText="1"/>
    </xf>
    <xf numFmtId="164" fontId="4" fillId="0" borderId="0" xfId="9" applyNumberFormat="1" applyFont="1" applyFill="1" applyAlignment="1">
      <alignment horizontal="right" vertical="center"/>
    </xf>
    <xf numFmtId="164" fontId="2" fillId="0" borderId="36" xfId="9" applyNumberFormat="1" applyFont="1" applyFill="1" applyBorder="1" applyAlignment="1">
      <alignment horizontal="centerContinuous" vertical="center"/>
    </xf>
    <xf numFmtId="164" fontId="2" fillId="0" borderId="52" xfId="9" applyNumberFormat="1" applyFont="1" applyFill="1" applyBorder="1" applyAlignment="1">
      <alignment horizontal="centerContinuous" vertical="center"/>
    </xf>
    <xf numFmtId="164" fontId="2" fillId="0" borderId="38" xfId="9" applyNumberFormat="1" applyFont="1" applyFill="1" applyBorder="1" applyAlignment="1">
      <alignment horizontal="centerContinuous" vertical="center"/>
    </xf>
    <xf numFmtId="164" fontId="41" fillId="0" borderId="0" xfId="9" applyNumberFormat="1" applyFont="1" applyFill="1" applyAlignment="1">
      <alignment vertical="center"/>
    </xf>
    <xf numFmtId="164" fontId="2" fillId="0" borderId="53" xfId="9" applyNumberFormat="1" applyFont="1" applyFill="1" applyBorder="1" applyAlignment="1">
      <alignment horizontal="center" vertical="center"/>
    </xf>
    <xf numFmtId="164" fontId="2" fillId="0" borderId="51" xfId="9" applyNumberFormat="1" applyFont="1" applyFill="1" applyBorder="1" applyAlignment="1">
      <alignment horizontal="center" vertical="center" wrapText="1"/>
    </xf>
    <xf numFmtId="164" fontId="41" fillId="0" borderId="0" xfId="9" applyNumberFormat="1" applyFont="1" applyFill="1" applyAlignment="1">
      <alignment horizontal="center" vertical="center"/>
    </xf>
    <xf numFmtId="164" fontId="6" fillId="0" borderId="37" xfId="9" applyNumberFormat="1" applyFont="1" applyFill="1" applyBorder="1" applyAlignment="1">
      <alignment horizontal="center" vertical="center" wrapText="1"/>
    </xf>
    <xf numFmtId="164" fontId="6" fillId="0" borderId="5" xfId="9" applyNumberFormat="1" applyFont="1" applyFill="1" applyBorder="1" applyAlignment="1">
      <alignment horizontal="center" vertical="center" wrapText="1"/>
    </xf>
    <xf numFmtId="164" fontId="6" fillId="0" borderId="34" xfId="9" applyNumberFormat="1" applyFont="1" applyFill="1" applyBorder="1" applyAlignment="1">
      <alignment horizontal="center" vertical="center" wrapText="1"/>
    </xf>
    <xf numFmtId="164" fontId="6" fillId="0" borderId="31" xfId="9" applyNumberFormat="1" applyFont="1" applyFill="1" applyBorder="1" applyAlignment="1">
      <alignment horizontal="center" vertical="center" wrapText="1"/>
    </xf>
    <xf numFmtId="164" fontId="6" fillId="0" borderId="0" xfId="9" applyNumberFormat="1" applyFont="1" applyFill="1" applyAlignment="1">
      <alignment horizontal="center" vertical="center" wrapText="1"/>
    </xf>
    <xf numFmtId="164" fontId="6" fillId="0" borderId="22" xfId="9" applyNumberFormat="1" applyFont="1" applyFill="1" applyBorder="1" applyAlignment="1">
      <alignment horizontal="right" vertical="center" wrapText="1" indent="1"/>
    </xf>
    <xf numFmtId="164" fontId="7" fillId="0" borderId="23" xfId="9" applyNumberFormat="1" applyFont="1" applyFill="1" applyBorder="1" applyAlignment="1">
      <alignment horizontal="left" vertical="center" wrapText="1" indent="1"/>
    </xf>
    <xf numFmtId="1" fontId="19" fillId="2" borderId="23" xfId="9" applyNumberFormat="1" applyFont="1" applyFill="1" applyBorder="1" applyAlignment="1" applyProtection="1">
      <alignment horizontal="center" vertical="center" wrapText="1"/>
    </xf>
    <xf numFmtId="164" fontId="7" fillId="0" borderId="23" xfId="9" applyNumberFormat="1" applyFont="1" applyFill="1" applyBorder="1" applyAlignment="1" applyProtection="1">
      <alignment vertical="center" wrapText="1"/>
    </xf>
    <xf numFmtId="164" fontId="7" fillId="0" borderId="36" xfId="9" applyNumberFormat="1" applyFont="1" applyFill="1" applyBorder="1" applyAlignment="1" applyProtection="1">
      <alignment vertical="center" wrapText="1"/>
    </xf>
    <xf numFmtId="164" fontId="7" fillId="0" borderId="41" xfId="9" applyNumberFormat="1" applyFont="1" applyFill="1" applyBorder="1" applyAlignment="1">
      <alignment vertical="center" wrapText="1"/>
    </xf>
    <xf numFmtId="164" fontId="6" fillId="0" borderId="16" xfId="9" applyNumberFormat="1" applyFont="1" applyFill="1" applyBorder="1" applyAlignment="1">
      <alignment horizontal="right" vertical="center" wrapText="1" indent="1"/>
    </xf>
    <xf numFmtId="164" fontId="10" fillId="0" borderId="2" xfId="9" applyNumberFormat="1" applyFont="1" applyFill="1" applyBorder="1" applyAlignment="1" applyProtection="1">
      <alignment horizontal="left" vertical="center" wrapText="1" indent="1"/>
      <protection locked="0"/>
    </xf>
    <xf numFmtId="1" fontId="14" fillId="0" borderId="2" xfId="9" applyNumberFormat="1" applyFont="1" applyFill="1" applyBorder="1" applyAlignment="1" applyProtection="1">
      <alignment horizontal="center" vertical="center" wrapText="1"/>
      <protection locked="0"/>
    </xf>
    <xf numFmtId="164" fontId="10" fillId="0" borderId="2" xfId="9" applyNumberFormat="1" applyFont="1" applyFill="1" applyBorder="1" applyAlignment="1" applyProtection="1">
      <alignment vertical="center" wrapText="1"/>
      <protection locked="0"/>
    </xf>
    <xf numFmtId="164" fontId="10" fillId="0" borderId="33" xfId="9" applyNumberFormat="1" applyFont="1" applyFill="1" applyBorder="1" applyAlignment="1" applyProtection="1">
      <alignment vertical="center" wrapText="1"/>
      <protection locked="0"/>
    </xf>
    <xf numFmtId="164" fontId="10" fillId="0" borderId="29" xfId="9" applyNumberFormat="1" applyFont="1" applyFill="1" applyBorder="1" applyAlignment="1">
      <alignment vertical="center" wrapText="1"/>
    </xf>
    <xf numFmtId="164" fontId="7" fillId="0" borderId="2" xfId="9" applyNumberFormat="1" applyFont="1" applyFill="1" applyBorder="1" applyAlignment="1" applyProtection="1">
      <alignment horizontal="left" vertical="center" wrapText="1" indent="1"/>
    </xf>
    <xf numFmtId="1" fontId="19" fillId="2" borderId="2" xfId="9" applyNumberFormat="1" applyFont="1" applyFill="1" applyBorder="1" applyAlignment="1" applyProtection="1">
      <alignment horizontal="center" vertical="center" wrapText="1"/>
    </xf>
    <xf numFmtId="164" fontId="7" fillId="0" borderId="2" xfId="9" applyNumberFormat="1" applyFont="1" applyFill="1" applyBorder="1" applyAlignment="1" applyProtection="1">
      <alignment vertical="center" wrapText="1"/>
    </xf>
    <xf numFmtId="164" fontId="7" fillId="0" borderId="33" xfId="9" applyNumberFormat="1" applyFont="1" applyFill="1" applyBorder="1" applyAlignment="1" applyProtection="1">
      <alignment vertical="center" wrapText="1"/>
    </xf>
    <xf numFmtId="164" fontId="7" fillId="0" borderId="29" xfId="9" applyNumberFormat="1" applyFont="1" applyFill="1" applyBorder="1" applyAlignment="1">
      <alignment vertical="center" wrapText="1"/>
    </xf>
    <xf numFmtId="164" fontId="6" fillId="0" borderId="2" xfId="9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26" xfId="9" applyNumberFormat="1" applyFont="1" applyFill="1" applyBorder="1" applyAlignment="1">
      <alignment horizontal="right" vertical="center" wrapText="1" indent="1"/>
    </xf>
    <xf numFmtId="164" fontId="7" fillId="0" borderId="10" xfId="9" applyNumberFormat="1" applyFont="1" applyFill="1" applyBorder="1" applyAlignment="1" applyProtection="1">
      <alignment horizontal="left" vertical="center" wrapText="1" indent="1"/>
    </xf>
    <xf numFmtId="1" fontId="19" fillId="2" borderId="18" xfId="9" applyNumberFormat="1" applyFont="1" applyFill="1" applyBorder="1" applyAlignment="1" applyProtection="1">
      <alignment horizontal="center" vertical="center" wrapText="1"/>
    </xf>
    <xf numFmtId="164" fontId="7" fillId="0" borderId="10" xfId="9" applyNumberFormat="1" applyFont="1" applyFill="1" applyBorder="1" applyAlignment="1" applyProtection="1">
      <alignment vertical="center" wrapText="1"/>
    </xf>
    <xf numFmtId="164" fontId="7" fillId="0" borderId="35" xfId="9" applyNumberFormat="1" applyFont="1" applyFill="1" applyBorder="1" applyAlignment="1" applyProtection="1">
      <alignment vertical="center" wrapText="1"/>
    </xf>
    <xf numFmtId="1" fontId="14" fillId="0" borderId="35" xfId="9" applyNumberFormat="1" applyFont="1" applyFill="1" applyBorder="1" applyAlignment="1" applyProtection="1">
      <alignment horizontal="center" vertical="center" wrapText="1"/>
      <protection locked="0"/>
    </xf>
    <xf numFmtId="164" fontId="10" fillId="0" borderId="10" xfId="9" applyNumberFormat="1" applyFont="1" applyFill="1" applyBorder="1" applyAlignment="1" applyProtection="1">
      <alignment vertical="center" wrapText="1"/>
      <protection locked="0"/>
    </xf>
    <xf numFmtId="164" fontId="10" fillId="0" borderId="35" xfId="9" applyNumberFormat="1" applyFont="1" applyFill="1" applyBorder="1" applyAlignment="1" applyProtection="1">
      <alignment vertical="center" wrapText="1"/>
      <protection locked="0"/>
    </xf>
    <xf numFmtId="164" fontId="6" fillId="0" borderId="8" xfId="9" applyNumberFormat="1" applyFont="1" applyFill="1" applyBorder="1" applyAlignment="1">
      <alignment horizontal="right" vertical="center" wrapText="1" indent="1"/>
    </xf>
    <xf numFmtId="164" fontId="6" fillId="0" borderId="5" xfId="9" applyNumberFormat="1" applyFont="1" applyFill="1" applyBorder="1" applyAlignment="1">
      <alignment horizontal="left" vertical="center" wrapText="1" indent="1"/>
    </xf>
    <xf numFmtId="1" fontId="10" fillId="2" borderId="34" xfId="9" applyNumberFormat="1" applyFont="1" applyFill="1" applyBorder="1" applyAlignment="1" applyProtection="1">
      <alignment vertical="center" wrapText="1"/>
    </xf>
    <xf numFmtId="164" fontId="7" fillId="0" borderId="5" xfId="9" applyNumberFormat="1" applyFont="1" applyFill="1" applyBorder="1" applyAlignment="1" applyProtection="1">
      <alignment vertical="center" wrapText="1"/>
    </xf>
    <xf numFmtId="164" fontId="7" fillId="0" borderId="34" xfId="9" applyNumberFormat="1" applyFont="1" applyFill="1" applyBorder="1" applyAlignment="1" applyProtection="1">
      <alignment vertical="center" wrapText="1"/>
    </xf>
    <xf numFmtId="164" fontId="7" fillId="0" borderId="27" xfId="9" applyNumberFormat="1" applyFont="1" applyFill="1" applyBorder="1" applyAlignment="1">
      <alignment vertical="center" wrapText="1"/>
    </xf>
    <xf numFmtId="164" fontId="56" fillId="0" borderId="0" xfId="9" applyNumberFormat="1" applyFont="1" applyFill="1" applyAlignment="1">
      <alignment horizontal="center" vertical="center" wrapText="1"/>
    </xf>
    <xf numFmtId="164" fontId="56" fillId="0" borderId="0" xfId="9" applyNumberFormat="1" applyFont="1" applyFill="1" applyAlignment="1">
      <alignment vertical="center" wrapText="1"/>
    </xf>
    <xf numFmtId="0" fontId="2" fillId="0" borderId="8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 wrapText="1"/>
    </xf>
    <xf numFmtId="0" fontId="5" fillId="0" borderId="0" xfId="9" applyFont="1" applyFill="1" applyAlignment="1">
      <alignment horizontal="center" vertical="center" wrapText="1"/>
    </xf>
    <xf numFmtId="0" fontId="57" fillId="0" borderId="8" xfId="9" applyFont="1" applyFill="1" applyBorder="1" applyAlignment="1">
      <alignment horizontal="center" vertical="center" wrapText="1"/>
    </xf>
    <xf numFmtId="0" fontId="57" fillId="0" borderId="5" xfId="9" applyFont="1" applyFill="1" applyBorder="1" applyAlignment="1">
      <alignment horizontal="center" vertical="center" wrapText="1"/>
    </xf>
    <xf numFmtId="0" fontId="57" fillId="0" borderId="1" xfId="9" applyFont="1" applyFill="1" applyBorder="1" applyAlignment="1">
      <alignment horizontal="center" vertical="center" wrapText="1"/>
    </xf>
    <xf numFmtId="0" fontId="8" fillId="0" borderId="15" xfId="9" applyFont="1" applyFill="1" applyBorder="1" applyAlignment="1" applyProtection="1">
      <alignment horizontal="right" vertical="center" wrapText="1" indent="1"/>
    </xf>
    <xf numFmtId="0" fontId="8" fillId="0" borderId="4" xfId="9" applyFont="1" applyFill="1" applyBorder="1" applyAlignment="1" applyProtection="1">
      <alignment vertical="center" wrapText="1"/>
      <protection locked="0"/>
    </xf>
    <xf numFmtId="164" fontId="8" fillId="0" borderId="4" xfId="9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6" xfId="9" applyNumberFormat="1" applyFont="1" applyFill="1" applyBorder="1" applyAlignment="1" applyProtection="1">
      <alignment horizontal="right" vertical="center" wrapText="1" indent="2"/>
      <protection locked="0"/>
    </xf>
    <xf numFmtId="0" fontId="1" fillId="0" borderId="0" xfId="9" applyFill="1" applyAlignment="1">
      <alignment vertical="center" wrapText="1"/>
    </xf>
    <xf numFmtId="0" fontId="8" fillId="0" borderId="16" xfId="9" applyFont="1" applyFill="1" applyBorder="1" applyAlignment="1" applyProtection="1">
      <alignment horizontal="right" vertical="center" wrapText="1" indent="1"/>
    </xf>
    <xf numFmtId="0" fontId="8" fillId="0" borderId="2" xfId="9" applyFont="1" applyFill="1" applyBorder="1" applyAlignment="1" applyProtection="1">
      <alignment vertical="center" wrapText="1"/>
      <protection locked="0"/>
    </xf>
    <xf numFmtId="164" fontId="8" fillId="0" borderId="2" xfId="9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3" xfId="9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16" xfId="9" applyFont="1" applyFill="1" applyBorder="1" applyAlignment="1">
      <alignment horizontal="right" vertical="center" wrapText="1" indent="1"/>
    </xf>
    <xf numFmtId="0" fontId="1" fillId="0" borderId="0" xfId="9" applyFill="1" applyAlignment="1" applyProtection="1">
      <alignment vertical="center" wrapText="1"/>
      <protection locked="0"/>
    </xf>
    <xf numFmtId="0" fontId="8" fillId="0" borderId="49" xfId="9" applyFont="1" applyFill="1" applyBorder="1" applyAlignment="1">
      <alignment horizontal="right" vertical="center" wrapText="1" indent="1"/>
    </xf>
    <xf numFmtId="0" fontId="8" fillId="0" borderId="50" xfId="9" applyFont="1" applyFill="1" applyBorder="1" applyAlignment="1" applyProtection="1">
      <alignment vertical="center" wrapText="1"/>
      <protection locked="0"/>
    </xf>
    <xf numFmtId="164" fontId="8" fillId="0" borderId="50" xfId="9" applyNumberFormat="1" applyFont="1" applyFill="1" applyBorder="1" applyAlignment="1" applyProtection="1">
      <alignment horizontal="right" vertical="center" wrapText="1" indent="2"/>
      <protection locked="0"/>
    </xf>
    <xf numFmtId="164" fontId="8" fillId="0" borderId="51" xfId="9" applyNumberFormat="1" applyFont="1" applyFill="1" applyBorder="1" applyAlignment="1" applyProtection="1">
      <alignment horizontal="right" vertical="center" wrapText="1" indent="2"/>
      <protection locked="0"/>
    </xf>
    <xf numFmtId="0" fontId="7" fillId="0" borderId="20" xfId="9" applyFont="1" applyFill="1" applyBorder="1" applyAlignment="1">
      <alignment horizontal="right" vertical="center" wrapText="1" indent="1"/>
    </xf>
    <xf numFmtId="0" fontId="7" fillId="0" borderId="21" xfId="9" applyFont="1" applyFill="1" applyBorder="1" applyAlignment="1">
      <alignment vertical="center" wrapText="1"/>
    </xf>
    <xf numFmtId="164" fontId="7" fillId="0" borderId="21" xfId="9" applyNumberFormat="1" applyFont="1" applyFill="1" applyBorder="1" applyAlignment="1">
      <alignment horizontal="right" vertical="center" wrapText="1" indent="2"/>
    </xf>
    <xf numFmtId="164" fontId="7" fillId="0" borderId="54" xfId="9" applyNumberFormat="1" applyFont="1" applyFill="1" applyBorder="1" applyAlignment="1">
      <alignment horizontal="right" vertical="center" wrapText="1" indent="2"/>
    </xf>
    <xf numFmtId="0" fontId="1" fillId="0" borderId="0" xfId="9" applyFill="1" applyAlignment="1">
      <alignment horizontal="right" vertical="center" wrapText="1"/>
    </xf>
    <xf numFmtId="0" fontId="1" fillId="0" borderId="0" xfId="9" applyFill="1" applyAlignment="1">
      <alignment horizontal="center" vertical="center" wrapText="1"/>
    </xf>
    <xf numFmtId="0" fontId="2" fillId="0" borderId="34" xfId="9" applyFont="1" applyFill="1" applyBorder="1" applyAlignment="1">
      <alignment horizontal="center" vertical="center" wrapText="1"/>
    </xf>
    <xf numFmtId="0" fontId="6" fillId="0" borderId="8" xfId="9" applyFont="1" applyFill="1" applyBorder="1" applyAlignment="1">
      <alignment horizontal="center" vertical="center" wrapText="1"/>
    </xf>
    <xf numFmtId="0" fontId="6" fillId="0" borderId="5" xfId="9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0" fontId="8" fillId="0" borderId="16" xfId="9" applyFont="1" applyFill="1" applyBorder="1" applyAlignment="1" applyProtection="1">
      <alignment horizontal="center" vertical="center"/>
    </xf>
    <xf numFmtId="0" fontId="8" fillId="0" borderId="2" xfId="9" applyFont="1" applyFill="1" applyBorder="1" applyAlignment="1" applyProtection="1">
      <alignment vertical="center" wrapText="1"/>
    </xf>
    <xf numFmtId="164" fontId="8" fillId="0" borderId="2" xfId="9" applyNumberFormat="1" applyFont="1" applyFill="1" applyBorder="1" applyAlignment="1" applyProtection="1">
      <alignment vertical="center"/>
      <protection locked="0"/>
    </xf>
    <xf numFmtId="164" fontId="8" fillId="0" borderId="33" xfId="9" applyNumberFormat="1" applyFont="1" applyFill="1" applyBorder="1" applyAlignment="1" applyProtection="1">
      <alignment vertical="center"/>
      <protection locked="0"/>
    </xf>
    <xf numFmtId="164" fontId="7" fillId="0" borderId="33" xfId="9" applyNumberFormat="1" applyFont="1" applyFill="1" applyBorder="1" applyAlignment="1" applyProtection="1">
      <alignment vertical="center"/>
    </xf>
    <xf numFmtId="164" fontId="7" fillId="0" borderId="3" xfId="9" applyNumberFormat="1" applyFont="1" applyFill="1" applyBorder="1" applyAlignment="1" applyProtection="1">
      <alignment vertical="center"/>
    </xf>
    <xf numFmtId="0" fontId="8" fillId="0" borderId="17" xfId="9" applyFont="1" applyFill="1" applyBorder="1" applyAlignment="1" applyProtection="1">
      <alignment horizontal="center" vertical="center"/>
    </xf>
    <xf numFmtId="0" fontId="8" fillId="0" borderId="18" xfId="9" applyFont="1" applyFill="1" applyBorder="1" applyAlignment="1" applyProtection="1">
      <alignment vertical="center" wrapText="1"/>
    </xf>
    <xf numFmtId="0" fontId="8" fillId="0" borderId="18" xfId="9" applyFont="1" applyFill="1" applyBorder="1" applyAlignment="1" applyProtection="1">
      <alignment vertical="center" wrapText="1"/>
      <protection locked="0"/>
    </xf>
    <xf numFmtId="164" fontId="8" fillId="0" borderId="18" xfId="9" applyNumberFormat="1" applyFont="1" applyFill="1" applyBorder="1" applyAlignment="1" applyProtection="1">
      <alignment vertical="center"/>
      <protection locked="0"/>
    </xf>
    <xf numFmtId="164" fontId="8" fillId="0" borderId="45" xfId="9" applyNumberFormat="1" applyFont="1" applyFill="1" applyBorder="1" applyAlignment="1" applyProtection="1">
      <alignment vertical="center"/>
      <protection locked="0"/>
    </xf>
    <xf numFmtId="0" fontId="8" fillId="0" borderId="49" xfId="9" applyFont="1" applyFill="1" applyBorder="1" applyAlignment="1" applyProtection="1">
      <alignment horizontal="center" vertical="center"/>
    </xf>
    <xf numFmtId="0" fontId="8" fillId="0" borderId="50" xfId="9" applyFont="1" applyFill="1" applyBorder="1" applyAlignment="1" applyProtection="1">
      <alignment vertical="center" wrapText="1"/>
    </xf>
    <xf numFmtId="164" fontId="8" fillId="0" borderId="50" xfId="9" applyNumberFormat="1" applyFont="1" applyFill="1" applyBorder="1" applyAlignment="1" applyProtection="1">
      <alignment vertical="center"/>
      <protection locked="0"/>
    </xf>
    <xf numFmtId="164" fontId="8" fillId="0" borderId="55" xfId="9" applyNumberFormat="1" applyFont="1" applyFill="1" applyBorder="1" applyAlignment="1" applyProtection="1">
      <alignment vertical="center"/>
      <protection locked="0"/>
    </xf>
    <xf numFmtId="164" fontId="7" fillId="0" borderId="5" xfId="9" applyNumberFormat="1" applyFont="1" applyFill="1" applyBorder="1" applyAlignment="1" applyProtection="1">
      <alignment vertical="center"/>
    </xf>
    <xf numFmtId="164" fontId="7" fillId="0" borderId="34" xfId="9" applyNumberFormat="1" applyFont="1" applyFill="1" applyBorder="1" applyAlignment="1" applyProtection="1">
      <alignment vertical="center"/>
    </xf>
    <xf numFmtId="164" fontId="7" fillId="0" borderId="1" xfId="9" applyNumberFormat="1" applyFont="1" applyFill="1" applyBorder="1" applyAlignment="1" applyProtection="1">
      <alignment vertical="center"/>
    </xf>
    <xf numFmtId="0" fontId="5" fillId="0" borderId="0" xfId="9" applyFont="1" applyFill="1"/>
    <xf numFmtId="0" fontId="1" fillId="0" borderId="0" xfId="9" applyFill="1" applyProtection="1">
      <protection locked="0"/>
    </xf>
    <xf numFmtId="164" fontId="7" fillId="0" borderId="51" xfId="9" applyNumberFormat="1" applyFont="1" applyFill="1" applyBorder="1" applyAlignment="1" applyProtection="1">
      <alignment vertical="center"/>
    </xf>
    <xf numFmtId="164" fontId="18" fillId="0" borderId="5" xfId="9" applyNumberFormat="1" applyFont="1" applyFill="1" applyBorder="1" applyAlignment="1" applyProtection="1">
      <alignment vertical="center"/>
    </xf>
    <xf numFmtId="0" fontId="17" fillId="0" borderId="0" xfId="12" applyFont="1" applyFill="1" applyAlignment="1" applyProtection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left" vertical="center" wrapText="1" indent="1"/>
      <protection locked="0"/>
    </xf>
    <xf numFmtId="168" fontId="18" fillId="0" borderId="6" xfId="0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0" fillId="0" borderId="16" xfId="0" applyFill="1" applyBorder="1" applyAlignment="1">
      <alignment horizontal="center" vertical="center"/>
    </xf>
    <xf numFmtId="0" fontId="44" fillId="0" borderId="2" xfId="0" applyFont="1" applyFill="1" applyBorder="1" applyAlignment="1">
      <alignment horizontal="left" vertical="center" indent="5"/>
    </xf>
    <xf numFmtId="168" fontId="45" fillId="0" borderId="3" xfId="0" applyNumberFormat="1" applyFont="1" applyFill="1" applyBorder="1" applyAlignment="1" applyProtection="1">
      <alignment horizontal="right" vertical="center"/>
      <protection locked="0"/>
    </xf>
    <xf numFmtId="0" fontId="1" fillId="0" borderId="2" xfId="0" applyFont="1" applyFill="1" applyBorder="1" applyAlignment="1">
      <alignment horizontal="left" vertical="center" indent="1"/>
    </xf>
    <xf numFmtId="0" fontId="0" fillId="0" borderId="17" xfId="0" applyFill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 indent="1"/>
    </xf>
    <xf numFmtId="168" fontId="45" fillId="0" borderId="19" xfId="0" applyNumberFormat="1" applyFont="1" applyFill="1" applyBorder="1" applyAlignment="1" applyProtection="1">
      <alignment horizontal="right" vertical="center"/>
      <protection locked="0"/>
    </xf>
    <xf numFmtId="0" fontId="0" fillId="0" borderId="49" xfId="0" applyFill="1" applyBorder="1" applyAlignment="1">
      <alignment horizontal="center" vertical="center"/>
    </xf>
    <xf numFmtId="0" fontId="0" fillId="0" borderId="50" xfId="0" applyFill="1" applyBorder="1" applyAlignment="1">
      <alignment horizontal="left" vertical="center" indent="1"/>
    </xf>
    <xf numFmtId="168" fontId="45" fillId="0" borderId="51" xfId="0" applyNumberFormat="1" applyFont="1" applyFill="1" applyBorder="1" applyAlignment="1" applyProtection="1">
      <alignment horizontal="right" vertical="center"/>
      <protection locked="0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 applyProtection="1">
      <alignment horizontal="left" vertical="center" wrapText="1" indent="1"/>
      <protection locked="0"/>
    </xf>
    <xf numFmtId="168" fontId="18" fillId="0" borderId="24" xfId="0" applyNumberFormat="1" applyFont="1" applyFill="1" applyBorder="1" applyAlignment="1" applyProtection="1">
      <alignment horizontal="right" vertical="center"/>
    </xf>
    <xf numFmtId="0" fontId="44" fillId="0" borderId="50" xfId="0" applyFont="1" applyFill="1" applyBorder="1" applyAlignment="1">
      <alignment horizontal="left" vertical="center" indent="5"/>
    </xf>
    <xf numFmtId="164" fontId="10" fillId="0" borderId="40" xfId="12" applyNumberFormat="1" applyFont="1" applyFill="1" applyBorder="1" applyAlignment="1" applyProtection="1">
      <alignment horizontal="right" vertical="center" wrapText="1" indent="1"/>
      <protection locked="0"/>
    </xf>
    <xf numFmtId="49" fontId="7" fillId="0" borderId="8" xfId="12" applyNumberFormat="1" applyFont="1" applyFill="1" applyBorder="1" applyAlignment="1" applyProtection="1">
      <alignment horizontal="left" vertical="center" wrapText="1" indent="1"/>
    </xf>
    <xf numFmtId="164" fontId="10" fillId="0" borderId="32" xfId="12" applyNumberFormat="1" applyFont="1" applyFill="1" applyBorder="1" applyAlignment="1" applyProtection="1">
      <alignment horizontal="right" vertical="center" wrapText="1" indent="1"/>
      <protection locked="0"/>
    </xf>
    <xf numFmtId="165" fontId="10" fillId="0" borderId="56" xfId="12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11" xfId="9" applyNumberFormat="1" applyFont="1" applyFill="1" applyBorder="1" applyAlignment="1" applyProtection="1">
      <alignment horizontal="right" vertical="center"/>
    </xf>
    <xf numFmtId="165" fontId="2" fillId="0" borderId="1" xfId="12" applyNumberFormat="1" applyFont="1" applyFill="1" applyBorder="1" applyAlignment="1" applyProtection="1">
      <alignment horizontal="center" vertical="center" wrapText="1"/>
    </xf>
    <xf numFmtId="165" fontId="6" fillId="0" borderId="14" xfId="12" applyNumberFormat="1" applyFont="1" applyFill="1" applyBorder="1" applyAlignment="1" applyProtection="1">
      <alignment horizontal="center" vertical="center" wrapText="1"/>
    </xf>
    <xf numFmtId="165" fontId="3" fillId="0" borderId="0" xfId="12" applyNumberFormat="1" applyFont="1" applyFill="1" applyBorder="1" applyAlignment="1" applyProtection="1">
      <alignment horizontal="right" vertical="center" wrapText="1" indent="1"/>
    </xf>
    <xf numFmtId="165" fontId="4" fillId="0" borderId="11" xfId="9" applyNumberFormat="1" applyFont="1" applyFill="1" applyBorder="1" applyAlignment="1" applyProtection="1">
      <alignment horizontal="right"/>
    </xf>
    <xf numFmtId="165" fontId="6" fillId="0" borderId="1" xfId="12" applyNumberFormat="1" applyFont="1" applyFill="1" applyBorder="1" applyAlignment="1" applyProtection="1">
      <alignment horizontal="center" vertical="center" wrapText="1"/>
    </xf>
    <xf numFmtId="164" fontId="7" fillId="0" borderId="32" xfId="12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56" xfId="12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0" xfId="12" applyNumberFormat="1" applyFont="1" applyFill="1" applyAlignment="1" applyProtection="1">
      <alignment horizontal="right" vertical="center" indent="1"/>
    </xf>
    <xf numFmtId="165" fontId="17" fillId="0" borderId="0" xfId="12" applyNumberFormat="1" applyFont="1" applyFill="1" applyAlignment="1" applyProtection="1">
      <alignment horizontal="center"/>
    </xf>
    <xf numFmtId="164" fontId="7" fillId="0" borderId="5" xfId="9" applyNumberFormat="1" applyFont="1" applyFill="1" applyBorder="1" applyAlignment="1" applyProtection="1">
      <alignment horizontal="center" vertical="center" wrapText="1"/>
    </xf>
    <xf numFmtId="164" fontId="10" fillId="0" borderId="4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33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7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18" xfId="9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5" xfId="9" applyNumberFormat="1" applyFont="1" applyFill="1" applyBorder="1" applyAlignment="1" applyProtection="1">
      <alignment horizontal="right" vertical="center" wrapText="1" indent="1"/>
    </xf>
    <xf numFmtId="164" fontId="20" fillId="0" borderId="10" xfId="9" applyNumberFormat="1" applyFont="1" applyFill="1" applyBorder="1" applyAlignment="1" applyProtection="1">
      <alignment horizontal="right" vertical="center" wrapText="1" indent="1"/>
    </xf>
    <xf numFmtId="164" fontId="8" fillId="0" borderId="2" xfId="9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" xfId="9" applyNumberFormat="1" applyFont="1" applyFill="1" applyBorder="1" applyAlignment="1" applyProtection="1">
      <alignment horizontal="right" vertical="center" wrapText="1" indent="1"/>
    </xf>
    <xf numFmtId="164" fontId="8" fillId="0" borderId="10" xfId="9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6" xfId="9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35" xfId="9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6" xfId="9" applyNumberFormat="1" applyFont="1" applyFill="1" applyBorder="1" applyAlignment="1" applyProtection="1">
      <alignment horizontal="left" vertical="center" wrapText="1" indent="1"/>
    </xf>
    <xf numFmtId="164" fontId="20" fillId="0" borderId="4" xfId="9" applyNumberFormat="1" applyFont="1" applyFill="1" applyBorder="1" applyAlignment="1" applyProtection="1">
      <alignment horizontal="right" vertical="center" wrapText="1" indent="1"/>
    </xf>
    <xf numFmtId="164" fontId="8" fillId="0" borderId="16" xfId="9" applyNumberFormat="1" applyFont="1" applyFill="1" applyBorder="1" applyAlignment="1" applyProtection="1">
      <alignment horizontal="left" vertical="center" wrapText="1" indent="2"/>
    </xf>
    <xf numFmtId="164" fontId="8" fillId="0" borderId="2" xfId="9" applyNumberFormat="1" applyFont="1" applyFill="1" applyBorder="1" applyAlignment="1" applyProtection="1">
      <alignment horizontal="left" vertical="center" wrapText="1" indent="2"/>
    </xf>
    <xf numFmtId="164" fontId="20" fillId="0" borderId="2" xfId="9" applyNumberFormat="1" applyFont="1" applyFill="1" applyBorder="1" applyAlignment="1" applyProtection="1">
      <alignment horizontal="left" vertical="center" wrapText="1" indent="1"/>
    </xf>
    <xf numFmtId="164" fontId="10" fillId="0" borderId="15" xfId="9" applyNumberFormat="1" applyFont="1" applyFill="1" applyBorder="1" applyAlignment="1" applyProtection="1">
      <alignment horizontal="left" vertical="center" wrapText="1" indent="2"/>
    </xf>
    <xf numFmtId="164" fontId="10" fillId="0" borderId="17" xfId="9" applyNumberFormat="1" applyFont="1" applyFill="1" applyBorder="1" applyAlignment="1" applyProtection="1">
      <alignment horizontal="left" vertical="center" wrapText="1" indent="2"/>
    </xf>
    <xf numFmtId="164" fontId="3" fillId="0" borderId="0" xfId="12" applyNumberFormat="1" applyFont="1" applyFill="1" applyBorder="1" applyAlignment="1" applyProtection="1">
      <alignment horizontal="center" vertical="center"/>
    </xf>
    <xf numFmtId="164" fontId="13" fillId="0" borderId="11" xfId="12" applyNumberFormat="1" applyFont="1" applyFill="1" applyBorder="1" applyAlignment="1" applyProtection="1">
      <alignment horizontal="left" vertical="center"/>
    </xf>
    <xf numFmtId="164" fontId="13" fillId="0" borderId="11" xfId="12" applyNumberFormat="1" applyFont="1" applyFill="1" applyBorder="1" applyAlignment="1" applyProtection="1">
      <alignment horizontal="left"/>
    </xf>
    <xf numFmtId="0" fontId="17" fillId="0" borderId="0" xfId="12" applyFont="1" applyFill="1" applyAlignment="1" applyProtection="1">
      <alignment horizontal="center"/>
    </xf>
    <xf numFmtId="164" fontId="18" fillId="0" borderId="57" xfId="9" applyNumberFormat="1" applyFont="1" applyFill="1" applyBorder="1" applyAlignment="1" applyProtection="1">
      <alignment horizontal="center" vertical="center" wrapText="1"/>
    </xf>
    <xf numFmtId="164" fontId="18" fillId="0" borderId="58" xfId="9" applyNumberFormat="1" applyFont="1" applyFill="1" applyBorder="1" applyAlignment="1" applyProtection="1">
      <alignment horizontal="center" vertical="center" wrapText="1"/>
    </xf>
    <xf numFmtId="164" fontId="21" fillId="0" borderId="59" xfId="9" applyNumberFormat="1" applyFont="1" applyFill="1" applyBorder="1" applyAlignment="1" applyProtection="1">
      <alignment horizontal="center" vertical="center" wrapText="1"/>
    </xf>
    <xf numFmtId="164" fontId="3" fillId="0" borderId="0" xfId="9" applyNumberFormat="1" applyFont="1" applyFill="1" applyAlignment="1" applyProtection="1">
      <alignment horizontal="center" vertical="center" wrapText="1"/>
    </xf>
    <xf numFmtId="164" fontId="18" fillId="0" borderId="41" xfId="9" applyNumberFormat="1" applyFont="1" applyFill="1" applyBorder="1" applyAlignment="1" applyProtection="1">
      <alignment horizontal="center" vertical="center" wrapText="1"/>
    </xf>
    <xf numFmtId="164" fontId="18" fillId="0" borderId="42" xfId="9" applyNumberFormat="1" applyFont="1" applyFill="1" applyBorder="1" applyAlignment="1" applyProtection="1">
      <alignment horizontal="center" vertical="center" wrapText="1"/>
    </xf>
    <xf numFmtId="0" fontId="29" fillId="0" borderId="0" xfId="13" applyFont="1" applyFill="1" applyAlignment="1" applyProtection="1">
      <alignment horizontal="center"/>
      <protection locked="0"/>
    </xf>
    <xf numFmtId="0" fontId="3" fillId="0" borderId="0" xfId="13" applyFont="1" applyFill="1" applyAlignment="1">
      <alignment horizontal="center" wrapText="1"/>
    </xf>
    <xf numFmtId="0" fontId="3" fillId="0" borderId="0" xfId="13" applyFont="1" applyFill="1" applyAlignment="1">
      <alignment horizontal="center"/>
    </xf>
    <xf numFmtId="0" fontId="3" fillId="0" borderId="37" xfId="13" applyFont="1" applyFill="1" applyBorder="1" applyAlignment="1">
      <alignment horizontal="center" vertical="center"/>
    </xf>
    <xf numFmtId="0" fontId="3" fillId="0" borderId="32" xfId="13" applyFont="1" applyFill="1" applyBorder="1" applyAlignment="1">
      <alignment horizontal="center" vertical="center"/>
    </xf>
    <xf numFmtId="0" fontId="3" fillId="0" borderId="48" xfId="13" applyFont="1" applyFill="1" applyBorder="1" applyAlignment="1">
      <alignment horizontal="center" vertical="center"/>
    </xf>
    <xf numFmtId="0" fontId="41" fillId="0" borderId="0" xfId="9" applyFont="1" applyFill="1" applyAlignment="1" applyProtection="1">
      <alignment horizontal="center" vertical="top" wrapText="1"/>
      <protection locked="0"/>
    </xf>
    <xf numFmtId="0" fontId="38" fillId="0" borderId="0" xfId="15" applyFont="1" applyFill="1" applyAlignment="1" applyProtection="1">
      <alignment horizontal="left"/>
    </xf>
    <xf numFmtId="0" fontId="46" fillId="0" borderId="0" xfId="15" applyFont="1" applyFill="1" applyAlignment="1" applyProtection="1">
      <alignment horizontal="center" vertical="center" wrapText="1"/>
    </xf>
    <xf numFmtId="0" fontId="46" fillId="0" borderId="0" xfId="15" applyFont="1" applyFill="1" applyAlignment="1" applyProtection="1">
      <alignment horizontal="center" vertical="center"/>
    </xf>
    <xf numFmtId="0" fontId="48" fillId="0" borderId="0" xfId="15" applyFont="1" applyFill="1" applyBorder="1" applyAlignment="1" applyProtection="1">
      <alignment horizontal="right"/>
    </xf>
    <xf numFmtId="0" fontId="49" fillId="0" borderId="12" xfId="15" applyFont="1" applyFill="1" applyBorder="1" applyAlignment="1" applyProtection="1">
      <alignment horizontal="center" vertical="center" wrapText="1"/>
    </xf>
    <xf numFmtId="0" fontId="49" fillId="0" borderId="26" xfId="15" applyFont="1" applyFill="1" applyBorder="1" applyAlignment="1" applyProtection="1">
      <alignment horizontal="center" vertical="center" wrapText="1"/>
    </xf>
    <xf numFmtId="0" fontId="49" fillId="0" borderId="15" xfId="15" applyFont="1" applyFill="1" applyBorder="1" applyAlignment="1" applyProtection="1">
      <alignment horizontal="center" vertical="center" wrapText="1"/>
    </xf>
    <xf numFmtId="0" fontId="50" fillId="0" borderId="13" xfId="14" applyFont="1" applyFill="1" applyBorder="1" applyAlignment="1" applyProtection="1">
      <alignment horizontal="center" vertical="center" textRotation="90"/>
    </xf>
    <xf numFmtId="0" fontId="50" fillId="0" borderId="10" xfId="14" applyFont="1" applyFill="1" applyBorder="1" applyAlignment="1" applyProtection="1">
      <alignment horizontal="center" vertical="center" textRotation="90"/>
    </xf>
    <xf numFmtId="0" fontId="50" fillId="0" borderId="4" xfId="14" applyFont="1" applyFill="1" applyBorder="1" applyAlignment="1" applyProtection="1">
      <alignment horizontal="center" vertical="center" textRotation="90"/>
    </xf>
    <xf numFmtId="0" fontId="48" fillId="0" borderId="23" xfId="15" applyFont="1" applyFill="1" applyBorder="1" applyAlignment="1" applyProtection="1">
      <alignment horizontal="center" vertical="center" wrapText="1"/>
    </xf>
    <xf numFmtId="0" fontId="48" fillId="0" borderId="2" xfId="15" applyFont="1" applyFill="1" applyBorder="1" applyAlignment="1" applyProtection="1">
      <alignment horizontal="center" vertical="center" wrapText="1"/>
    </xf>
    <xf numFmtId="0" fontId="48" fillId="0" borderId="2" xfId="15" applyFont="1" applyFill="1" applyBorder="1" applyAlignment="1" applyProtection="1">
      <alignment horizontal="center" wrapText="1"/>
    </xf>
    <xf numFmtId="0" fontId="38" fillId="0" borderId="0" xfId="15" applyFont="1" applyFill="1" applyAlignment="1" applyProtection="1">
      <alignment horizontal="center"/>
    </xf>
    <xf numFmtId="0" fontId="19" fillId="0" borderId="0" xfId="14" applyFont="1" applyFill="1" applyAlignment="1" applyProtection="1">
      <alignment horizontal="center" vertical="center" wrapText="1"/>
    </xf>
    <xf numFmtId="0" fontId="17" fillId="0" borderId="0" xfId="14" applyFont="1" applyFill="1" applyAlignment="1" applyProtection="1">
      <alignment horizontal="center" vertical="center" wrapText="1"/>
    </xf>
    <xf numFmtId="0" fontId="13" fillId="0" borderId="0" xfId="14" applyFont="1" applyFill="1" applyBorder="1" applyAlignment="1" applyProtection="1">
      <alignment horizontal="right" vertical="center"/>
    </xf>
    <xf numFmtId="0" fontId="17" fillId="0" borderId="22" xfId="14" applyFont="1" applyFill="1" applyBorder="1" applyAlignment="1" applyProtection="1">
      <alignment horizontal="center" vertical="center" wrapText="1"/>
    </xf>
    <xf numFmtId="0" fontId="17" fillId="0" borderId="16" xfId="14" applyFont="1" applyFill="1" applyBorder="1" applyAlignment="1" applyProtection="1">
      <alignment horizontal="center" vertical="center" wrapText="1"/>
    </xf>
    <xf numFmtId="0" fontId="50" fillId="0" borderId="23" xfId="14" applyFont="1" applyFill="1" applyBorder="1" applyAlignment="1" applyProtection="1">
      <alignment horizontal="center" vertical="center" textRotation="90"/>
    </xf>
    <xf numFmtId="0" fontId="50" fillId="0" borderId="2" xfId="14" applyFont="1" applyFill="1" applyBorder="1" applyAlignment="1" applyProtection="1">
      <alignment horizontal="center" vertical="center" textRotation="90"/>
    </xf>
    <xf numFmtId="0" fontId="4" fillId="0" borderId="24" xfId="14" applyFont="1" applyFill="1" applyBorder="1" applyAlignment="1" applyProtection="1">
      <alignment horizontal="center" vertical="center" wrapText="1"/>
    </xf>
    <xf numFmtId="0" fontId="4" fillId="0" borderId="3" xfId="14" applyFont="1" applyFill="1" applyBorder="1" applyAlignment="1" applyProtection="1">
      <alignment horizontal="center" vertical="center"/>
    </xf>
    <xf numFmtId="164" fontId="2" fillId="0" borderId="57" xfId="9" applyNumberFormat="1" applyFont="1" applyFill="1" applyBorder="1" applyAlignment="1">
      <alignment horizontal="center" vertical="center" wrapText="1"/>
    </xf>
    <xf numFmtId="164" fontId="2" fillId="0" borderId="58" xfId="9" applyNumberFormat="1" applyFont="1" applyFill="1" applyBorder="1" applyAlignment="1">
      <alignment horizontal="center" vertical="center" wrapText="1"/>
    </xf>
    <xf numFmtId="164" fontId="2" fillId="0" borderId="12" xfId="9" applyNumberFormat="1" applyFont="1" applyFill="1" applyBorder="1" applyAlignment="1">
      <alignment horizontal="center" vertical="center" wrapText="1"/>
    </xf>
    <xf numFmtId="164" fontId="2" fillId="0" borderId="20" xfId="9" applyNumberFormat="1" applyFont="1" applyFill="1" applyBorder="1" applyAlignment="1">
      <alignment horizontal="center" vertical="center" wrapText="1"/>
    </xf>
    <xf numFmtId="164" fontId="2" fillId="0" borderId="13" xfId="9" applyNumberFormat="1" applyFont="1" applyFill="1" applyBorder="1" applyAlignment="1">
      <alignment horizontal="center" vertical="center" wrapText="1"/>
    </xf>
    <xf numFmtId="164" fontId="2" fillId="0" borderId="21" xfId="9" applyNumberFormat="1" applyFont="1" applyFill="1" applyBorder="1" applyAlignment="1">
      <alignment horizontal="center" vertical="center"/>
    </xf>
    <xf numFmtId="164" fontId="2" fillId="0" borderId="21" xfId="9" applyNumberFormat="1" applyFont="1" applyFill="1" applyBorder="1" applyAlignment="1">
      <alignment horizontal="center" vertical="center" wrapText="1"/>
    </xf>
    <xf numFmtId="0" fontId="8" fillId="0" borderId="59" xfId="9" applyFont="1" applyFill="1" applyBorder="1" applyAlignment="1">
      <alignment horizontal="justify" vertical="center" wrapText="1"/>
    </xf>
    <xf numFmtId="0" fontId="18" fillId="0" borderId="34" xfId="9" applyFont="1" applyFill="1" applyBorder="1" applyAlignment="1">
      <alignment horizontal="center"/>
    </xf>
    <xf numFmtId="0" fontId="18" fillId="0" borderId="48" xfId="9" applyFont="1" applyFill="1" applyBorder="1" applyAlignment="1">
      <alignment horizontal="center"/>
    </xf>
    <xf numFmtId="0" fontId="2" fillId="0" borderId="14" xfId="9" applyFont="1" applyFill="1" applyBorder="1" applyAlignment="1">
      <alignment horizontal="center" vertical="center" wrapText="1"/>
    </xf>
    <xf numFmtId="0" fontId="2" fillId="0" borderId="54" xfId="9" applyFont="1" applyFill="1" applyBorder="1" applyAlignment="1">
      <alignment horizontal="center" vertical="center" wrapText="1"/>
    </xf>
    <xf numFmtId="0" fontId="19" fillId="0" borderId="37" xfId="9" applyFont="1" applyFill="1" applyBorder="1" applyAlignment="1" applyProtection="1">
      <alignment horizontal="left" vertical="center"/>
    </xf>
    <xf numFmtId="0" fontId="19" fillId="0" borderId="63" xfId="9" applyFont="1" applyFill="1" applyBorder="1" applyAlignment="1" applyProtection="1">
      <alignment horizontal="left" vertical="center"/>
    </xf>
    <xf numFmtId="0" fontId="2" fillId="0" borderId="60" xfId="9" applyFont="1" applyFill="1" applyBorder="1" applyAlignment="1">
      <alignment horizontal="left" vertical="center" wrapText="1"/>
    </xf>
    <xf numFmtId="0" fontId="2" fillId="0" borderId="59" xfId="9" applyFont="1" applyFill="1" applyBorder="1" applyAlignment="1">
      <alignment horizontal="left" vertical="center" wrapText="1"/>
    </xf>
    <xf numFmtId="0" fontId="2" fillId="0" borderId="62" xfId="9" applyFont="1" applyFill="1" applyBorder="1" applyAlignment="1">
      <alignment horizontal="left" vertical="center" wrapText="1"/>
    </xf>
    <xf numFmtId="0" fontId="7" fillId="0" borderId="37" xfId="9" applyFont="1" applyFill="1" applyBorder="1" applyAlignment="1" applyProtection="1">
      <alignment horizontal="left" vertical="center"/>
    </xf>
    <xf numFmtId="0" fontId="7" fillId="0" borderId="63" xfId="9" applyFont="1" applyFill="1" applyBorder="1" applyAlignment="1" applyProtection="1">
      <alignment horizontal="left" vertical="center"/>
    </xf>
    <xf numFmtId="0" fontId="2" fillId="0" borderId="60" xfId="9" applyFont="1" applyFill="1" applyBorder="1" applyAlignment="1" applyProtection="1">
      <alignment horizontal="left" vertical="center" wrapText="1"/>
    </xf>
    <xf numFmtId="0" fontId="2" fillId="0" borderId="59" xfId="9" applyFont="1" applyFill="1" applyBorder="1" applyAlignment="1" applyProtection="1">
      <alignment horizontal="left" vertical="center" wrapText="1"/>
    </xf>
    <xf numFmtId="0" fontId="2" fillId="0" borderId="62" xfId="9" applyFont="1" applyFill="1" applyBorder="1" applyAlignment="1" applyProtection="1">
      <alignment horizontal="left" vertical="center" wrapText="1"/>
    </xf>
    <xf numFmtId="0" fontId="17" fillId="0" borderId="0" xfId="9" applyFont="1" applyFill="1" applyAlignment="1">
      <alignment horizontal="center" wrapText="1"/>
    </xf>
    <xf numFmtId="0" fontId="17" fillId="0" borderId="0" xfId="9" applyFont="1" applyFill="1" applyAlignment="1">
      <alignment horizontal="center"/>
    </xf>
    <xf numFmtId="0" fontId="58" fillId="0" borderId="11" xfId="9" applyFont="1" applyFill="1" applyBorder="1" applyAlignment="1">
      <alignment horizontal="right"/>
    </xf>
    <xf numFmtId="0" fontId="2" fillId="0" borderId="60" xfId="9" applyFont="1" applyFill="1" applyBorder="1" applyAlignment="1">
      <alignment horizontal="center" vertical="center" wrapText="1"/>
    </xf>
    <xf numFmtId="0" fontId="2" fillId="0" borderId="61" xfId="9" applyFont="1" applyFill="1" applyBorder="1" applyAlignment="1">
      <alignment horizontal="center" vertical="center" wrapText="1"/>
    </xf>
    <xf numFmtId="0" fontId="2" fillId="0" borderId="13" xfId="9" applyFont="1" applyFill="1" applyBorder="1" applyAlignment="1">
      <alignment horizontal="center" vertical="center" wrapText="1"/>
    </xf>
    <xf numFmtId="0" fontId="2" fillId="0" borderId="21" xfId="9" applyFont="1" applyFill="1" applyBorder="1" applyAlignment="1">
      <alignment horizontal="center" vertical="center" wrapText="1"/>
    </xf>
    <xf numFmtId="0" fontId="2" fillId="0" borderId="59" xfId="9" applyFont="1" applyFill="1" applyBorder="1" applyAlignment="1">
      <alignment horizontal="center" vertical="center" wrapText="1"/>
    </xf>
    <xf numFmtId="0" fontId="2" fillId="0" borderId="11" xfId="9" applyFont="1" applyFill="1" applyBorder="1" applyAlignment="1">
      <alignment horizontal="center" vertical="center" wrapText="1"/>
    </xf>
  </cellXfs>
  <cellStyles count="17">
    <cellStyle name="Ezres" xfId="1" builtinId="3"/>
    <cellStyle name="Ezres 2" xfId="2"/>
    <cellStyle name="Ezres 2 2" xfId="3"/>
    <cellStyle name="Ezres 2_SZÖT Zárszámadás 2014." xfId="4"/>
    <cellStyle name="Ezres 3" xfId="5"/>
    <cellStyle name="Ezres 4" xfId="6"/>
    <cellStyle name="Hiperhivatkozás" xfId="7"/>
    <cellStyle name="Már látott hiperhivatkozás" xfId="8"/>
    <cellStyle name="Normál" xfId="0" builtinId="0"/>
    <cellStyle name="Normál 2" xfId="9"/>
    <cellStyle name="Normál 3" xfId="10"/>
    <cellStyle name="Normál 4" xfId="11"/>
    <cellStyle name="Normál_KVRENMUNKA" xfId="12"/>
    <cellStyle name="Normál_minta" xfId="13"/>
    <cellStyle name="Normál_VAGYONK" xfId="14"/>
    <cellStyle name="Normál_VAGYONKIM" xfId="15"/>
    <cellStyle name="Százalék 2" xfId="16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tabSelected="1" view="pageBreakPreview" topLeftCell="A87" zoomScaleNormal="120" zoomScaleSheetLayoutView="100" workbookViewId="0">
      <selection activeCell="E106" sqref="E106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11.140625" style="75" customWidth="1"/>
    <col min="4" max="4" width="13.5703125" style="75" hidden="1" customWidth="1"/>
    <col min="5" max="5" width="11.85546875" style="75" customWidth="1"/>
    <col min="6" max="6" width="13.5703125" style="75" hidden="1" customWidth="1"/>
    <col min="7" max="7" width="9.85546875" style="75" customWidth="1"/>
    <col min="8" max="8" width="9" style="75" customWidth="1"/>
    <col min="9" max="16384" width="9.140625" style="15"/>
  </cols>
  <sheetData>
    <row r="1" spans="1:8" ht="15.95" customHeight="1" x14ac:dyDescent="0.25">
      <c r="A1" s="429" t="s">
        <v>74</v>
      </c>
      <c r="B1" s="429"/>
      <c r="C1" s="429"/>
      <c r="D1" s="429"/>
      <c r="E1" s="429"/>
      <c r="F1" s="429"/>
      <c r="G1" s="429"/>
      <c r="H1" s="429"/>
    </row>
    <row r="2" spans="1:8" ht="15.95" customHeight="1" thickBot="1" x14ac:dyDescent="0.3">
      <c r="A2" s="430" t="s">
        <v>75</v>
      </c>
      <c r="B2" s="430"/>
      <c r="C2" s="16"/>
      <c r="D2" s="16"/>
      <c r="E2" s="16"/>
      <c r="F2" s="16"/>
      <c r="G2" s="16"/>
      <c r="H2" s="16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626</v>
      </c>
      <c r="D3" s="19" t="s">
        <v>627</v>
      </c>
      <c r="E3" s="19" t="s">
        <v>291</v>
      </c>
      <c r="F3" s="19" t="s">
        <v>628</v>
      </c>
      <c r="G3" s="19" t="s">
        <v>292</v>
      </c>
      <c r="H3" s="19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G4" s="22">
        <v>3</v>
      </c>
      <c r="H4" s="22">
        <v>3</v>
      </c>
    </row>
    <row r="5" spans="1:8" s="26" customFormat="1" ht="12" customHeight="1" thickBot="1" x14ac:dyDescent="0.25">
      <c r="A5" s="24" t="s">
        <v>1</v>
      </c>
      <c r="B5" s="25" t="s">
        <v>629</v>
      </c>
      <c r="C5" s="11"/>
      <c r="D5" s="11"/>
      <c r="E5" s="11"/>
      <c r="F5" s="11"/>
      <c r="G5" s="11"/>
      <c r="H5" s="11"/>
    </row>
    <row r="6" spans="1:8" s="26" customFormat="1" ht="12" customHeight="1" thickBot="1" x14ac:dyDescent="0.25">
      <c r="A6" s="24" t="s">
        <v>6</v>
      </c>
      <c r="B6" s="35" t="s">
        <v>79</v>
      </c>
      <c r="C6" s="11">
        <f>+C7+C8+C9+C10+C11</f>
        <v>21927</v>
      </c>
      <c r="D6" s="11">
        <f>+D7+D8+D9+D10+D11</f>
        <v>0</v>
      </c>
      <c r="E6" s="11">
        <f>+E7+E8+E9+E10+E11</f>
        <v>22292</v>
      </c>
      <c r="F6" s="11">
        <f>+F7+F8+F9+F10+F11</f>
        <v>0</v>
      </c>
      <c r="G6" s="11">
        <f>+G7+G8+G9+G10+G11</f>
        <v>22029</v>
      </c>
      <c r="H6" s="11">
        <f>G6/E6*100</f>
        <v>98.820204557688868</v>
      </c>
    </row>
    <row r="7" spans="1:8" s="26" customFormat="1" ht="12" customHeight="1" x14ac:dyDescent="0.2">
      <c r="A7" s="27" t="s">
        <v>7</v>
      </c>
      <c r="B7" s="28" t="s">
        <v>8</v>
      </c>
      <c r="C7" s="29">
        <f>'1.2.sz.mell.'!C7+'1.3.sz.mell.'!C7+'1.4.sz.mell.'!C7</f>
        <v>0</v>
      </c>
      <c r="D7" s="29">
        <f>'1.2.sz.mell.'!D7+'1.3.sz.mell.'!D7+'1.4.sz.mell.'!D7</f>
        <v>0</v>
      </c>
      <c r="E7" s="29">
        <f>'1.2.sz.mell.'!E7+'1.3.sz.mell.'!E7+'1.4.sz.mell.'!E7</f>
        <v>0</v>
      </c>
      <c r="F7" s="29">
        <f>'1.2.sz.mell.'!F7+'1.3.sz.mell.'!F7+'1.4.sz.mell.'!F7</f>
        <v>0</v>
      </c>
      <c r="G7" s="29">
        <f>'1.2.sz.mell.'!G7+'1.3.sz.mell.'!G7+'1.4.sz.mell.'!G7</f>
        <v>0</v>
      </c>
      <c r="H7" s="117"/>
    </row>
    <row r="8" spans="1:8" s="26" customFormat="1" ht="12" customHeight="1" x14ac:dyDescent="0.2">
      <c r="A8" s="30" t="s">
        <v>9</v>
      </c>
      <c r="B8" s="31" t="s">
        <v>80</v>
      </c>
      <c r="C8" s="32">
        <f>'1.2.sz.mell.'!C8+'1.3.sz.mell.'!C8+'1.4.sz.mell.'!C8</f>
        <v>0</v>
      </c>
      <c r="D8" s="32">
        <f>'1.2.sz.mell.'!D8+'1.3.sz.mell.'!D8+'1.4.sz.mell.'!D8</f>
        <v>0</v>
      </c>
      <c r="E8" s="32">
        <f>'1.2.sz.mell.'!E8+'1.3.sz.mell.'!E8+'1.4.sz.mell.'!E8</f>
        <v>0</v>
      </c>
      <c r="F8" s="32">
        <f>'1.2.sz.mell.'!F8+'1.3.sz.mell.'!F8+'1.4.sz.mell.'!F8</f>
        <v>0</v>
      </c>
      <c r="G8" s="32">
        <f>'1.2.sz.mell.'!G8+'1.3.sz.mell.'!G8+'1.4.sz.mell.'!G8</f>
        <v>0</v>
      </c>
      <c r="H8" s="115"/>
    </row>
    <row r="9" spans="1:8" s="26" customFormat="1" ht="12" customHeight="1" x14ac:dyDescent="0.2">
      <c r="A9" s="30" t="s">
        <v>10</v>
      </c>
      <c r="B9" s="31" t="s">
        <v>81</v>
      </c>
      <c r="C9" s="32">
        <f>'1.2.sz.mell.'!C9+'1.3.sz.mell.'!C9+'1.4.sz.mell.'!C9</f>
        <v>0</v>
      </c>
      <c r="D9" s="32">
        <f>'1.2.sz.mell.'!D9+'1.3.sz.mell.'!D9+'1.4.sz.mell.'!D9</f>
        <v>0</v>
      </c>
      <c r="E9" s="32">
        <f>'1.2.sz.mell.'!E9+'1.3.sz.mell.'!E9+'1.4.sz.mell.'!E9</f>
        <v>0</v>
      </c>
      <c r="F9" s="32">
        <f>'1.2.sz.mell.'!F9+'1.3.sz.mell.'!F9+'1.4.sz.mell.'!F9</f>
        <v>0</v>
      </c>
      <c r="G9" s="32">
        <f>'1.2.sz.mell.'!G9+'1.3.sz.mell.'!G9+'1.4.sz.mell.'!G9</f>
        <v>0</v>
      </c>
      <c r="H9" s="115"/>
    </row>
    <row r="10" spans="1:8" s="26" customFormat="1" ht="12" customHeight="1" x14ac:dyDescent="0.2">
      <c r="A10" s="30" t="s">
        <v>11</v>
      </c>
      <c r="B10" s="31" t="s">
        <v>82</v>
      </c>
      <c r="C10" s="32">
        <f>'1.2.sz.mell.'!C10+'1.3.sz.mell.'!C10+'1.4.sz.mell.'!C10</f>
        <v>0</v>
      </c>
      <c r="D10" s="32">
        <f>'1.2.sz.mell.'!D10+'1.3.sz.mell.'!D10+'1.4.sz.mell.'!D10</f>
        <v>0</v>
      </c>
      <c r="E10" s="32">
        <f>'1.2.sz.mell.'!E10+'1.3.sz.mell.'!E10+'1.4.sz.mell.'!E10</f>
        <v>0</v>
      </c>
      <c r="F10" s="32">
        <f>'1.2.sz.mell.'!F10+'1.3.sz.mell.'!F10+'1.4.sz.mell.'!F10</f>
        <v>0</v>
      </c>
      <c r="G10" s="32">
        <f>'1.2.sz.mell.'!G10+'1.3.sz.mell.'!G10+'1.4.sz.mell.'!G10</f>
        <v>0</v>
      </c>
      <c r="H10" s="115"/>
    </row>
    <row r="11" spans="1:8" s="26" customFormat="1" ht="12" customHeight="1" x14ac:dyDescent="0.2">
      <c r="A11" s="30" t="s">
        <v>83</v>
      </c>
      <c r="B11" s="31" t="s">
        <v>84</v>
      </c>
      <c r="C11" s="32">
        <f>'1.2.sz.mell.'!C11+'1.3.sz.mell.'!C11+'1.4.sz.mell.'!C11</f>
        <v>21927</v>
      </c>
      <c r="D11" s="32">
        <f>'1.2.sz.mell.'!D11+'1.3.sz.mell.'!D11+'1.4.sz.mell.'!D11</f>
        <v>0</v>
      </c>
      <c r="E11" s="32">
        <f>'1.2.sz.mell.'!E11+'1.3.sz.mell.'!E11+'1.4.sz.mell.'!E11</f>
        <v>22292</v>
      </c>
      <c r="F11" s="32">
        <f>'1.2.sz.mell.'!F11+'1.3.sz.mell.'!F11+'1.4.sz.mell.'!F11</f>
        <v>0</v>
      </c>
      <c r="G11" s="32">
        <f>'1.2.sz.mell.'!G11+'1.3.sz.mell.'!G11+'1.4.sz.mell.'!G11</f>
        <v>22029</v>
      </c>
      <c r="H11" s="115">
        <f>G11/E11*100</f>
        <v>98.820204557688868</v>
      </c>
    </row>
    <row r="12" spans="1:8" s="26" customFormat="1" ht="12" customHeight="1" thickBot="1" x14ac:dyDescent="0.25">
      <c r="A12" s="33" t="s">
        <v>85</v>
      </c>
      <c r="B12" s="34" t="s">
        <v>86</v>
      </c>
      <c r="C12" s="36">
        <f>'1.2.sz.mell.'!C12+'1.3.sz.mell.'!C12+'1.4.sz.mell.'!C12</f>
        <v>0</v>
      </c>
      <c r="D12" s="36">
        <f>'1.2.sz.mell.'!D12+'1.3.sz.mell.'!D12+'1.4.sz.mell.'!D12</f>
        <v>0</v>
      </c>
      <c r="E12" s="36">
        <f>'1.2.sz.mell.'!E12+'1.3.sz.mell.'!E12+'1.4.sz.mell.'!E12</f>
        <v>0</v>
      </c>
      <c r="F12" s="36">
        <f>'1.2.sz.mell.'!F12+'1.3.sz.mell.'!F12+'1.4.sz.mell.'!F12</f>
        <v>0</v>
      </c>
      <c r="G12" s="36">
        <f>'1.2.sz.mell.'!G12+'1.3.sz.mell.'!G12+'1.4.sz.mell.'!G12</f>
        <v>0</v>
      </c>
      <c r="H12" s="118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f>+C14+C15+C16+C17+C18</f>
        <v>0</v>
      </c>
      <c r="D13" s="11">
        <f>+D14+D15+D16+D17+D18</f>
        <v>0</v>
      </c>
      <c r="E13" s="11">
        <f>+E14+E15+E16+E17+E18</f>
        <v>0</v>
      </c>
      <c r="F13" s="11">
        <f>+F14+F15+F16+F17+F18</f>
        <v>0</v>
      </c>
      <c r="G13" s="11">
        <f>+G14+G15+G16+G17+G18</f>
        <v>0</v>
      </c>
      <c r="H13" s="116"/>
    </row>
    <row r="14" spans="1:8" s="26" customFormat="1" ht="12" customHeight="1" x14ac:dyDescent="0.2">
      <c r="A14" s="27" t="s">
        <v>88</v>
      </c>
      <c r="B14" s="28" t="s">
        <v>89</v>
      </c>
      <c r="C14" s="29">
        <f>'1.2.sz.mell.'!C14+'1.3.sz.mell.'!C14+'1.4.sz.mell.'!C14</f>
        <v>0</v>
      </c>
      <c r="D14" s="29">
        <f>'1.2.sz.mell.'!D14+'1.3.sz.mell.'!D14+'1.4.sz.mell.'!D14</f>
        <v>0</v>
      </c>
      <c r="E14" s="29">
        <f>'1.2.sz.mell.'!E14+'1.3.sz.mell.'!E14+'1.4.sz.mell.'!E14</f>
        <v>0</v>
      </c>
      <c r="F14" s="29">
        <f>'1.2.sz.mell.'!F14+'1.3.sz.mell.'!F14+'1.4.sz.mell.'!F14</f>
        <v>0</v>
      </c>
      <c r="G14" s="29">
        <f>'1.2.sz.mell.'!G14+'1.3.sz.mell.'!G14+'1.4.sz.mell.'!G14</f>
        <v>0</v>
      </c>
      <c r="H14" s="117"/>
    </row>
    <row r="15" spans="1:8" s="26" customFormat="1" ht="12" customHeight="1" x14ac:dyDescent="0.2">
      <c r="A15" s="30" t="s">
        <v>90</v>
      </c>
      <c r="B15" s="31" t="s">
        <v>91</v>
      </c>
      <c r="C15" s="32">
        <f>'1.2.sz.mell.'!C15+'1.3.sz.mell.'!C15+'1.4.sz.mell.'!C15</f>
        <v>0</v>
      </c>
      <c r="D15" s="32">
        <f>'1.2.sz.mell.'!D15+'1.3.sz.mell.'!D15+'1.4.sz.mell.'!D15</f>
        <v>0</v>
      </c>
      <c r="E15" s="32">
        <f>'1.2.sz.mell.'!E15+'1.3.sz.mell.'!E15+'1.4.sz.mell.'!E15</f>
        <v>0</v>
      </c>
      <c r="F15" s="32">
        <f>'1.2.sz.mell.'!F15+'1.3.sz.mell.'!F15+'1.4.sz.mell.'!F15</f>
        <v>0</v>
      </c>
      <c r="G15" s="32">
        <f>'1.2.sz.mell.'!G15+'1.3.sz.mell.'!G15+'1.4.sz.mell.'!G15</f>
        <v>0</v>
      </c>
      <c r="H15" s="115"/>
    </row>
    <row r="16" spans="1:8" s="26" customFormat="1" ht="12" customHeight="1" x14ac:dyDescent="0.2">
      <c r="A16" s="30" t="s">
        <v>92</v>
      </c>
      <c r="B16" s="31" t="s">
        <v>93</v>
      </c>
      <c r="C16" s="32">
        <f>'1.2.sz.mell.'!C16+'1.3.sz.mell.'!C16+'1.4.sz.mell.'!C16</f>
        <v>0</v>
      </c>
      <c r="D16" s="32">
        <f>'1.2.sz.mell.'!D16+'1.3.sz.mell.'!D16+'1.4.sz.mell.'!D16</f>
        <v>0</v>
      </c>
      <c r="E16" s="32">
        <f>'1.2.sz.mell.'!E16+'1.3.sz.mell.'!E16+'1.4.sz.mell.'!E16</f>
        <v>0</v>
      </c>
      <c r="F16" s="32">
        <f>'1.2.sz.mell.'!F16+'1.3.sz.mell.'!F16+'1.4.sz.mell.'!F16</f>
        <v>0</v>
      </c>
      <c r="G16" s="32">
        <f>'1.2.sz.mell.'!G16+'1.3.sz.mell.'!G16+'1.4.sz.mell.'!G16</f>
        <v>0</v>
      </c>
      <c r="H16" s="115"/>
    </row>
    <row r="17" spans="1:8" s="26" customFormat="1" ht="12" customHeight="1" x14ac:dyDescent="0.2">
      <c r="A17" s="30" t="s">
        <v>94</v>
      </c>
      <c r="B17" s="31" t="s">
        <v>95</v>
      </c>
      <c r="C17" s="32">
        <f>'1.2.sz.mell.'!C17+'1.3.sz.mell.'!C17+'1.4.sz.mell.'!C17</f>
        <v>0</v>
      </c>
      <c r="D17" s="32">
        <f>'1.2.sz.mell.'!D17+'1.3.sz.mell.'!D17+'1.4.sz.mell.'!D17</f>
        <v>0</v>
      </c>
      <c r="E17" s="32">
        <f>'1.2.sz.mell.'!E17+'1.3.sz.mell.'!E17+'1.4.sz.mell.'!E17</f>
        <v>0</v>
      </c>
      <c r="F17" s="32">
        <f>'1.2.sz.mell.'!F17+'1.3.sz.mell.'!F17+'1.4.sz.mell.'!F17</f>
        <v>0</v>
      </c>
      <c r="G17" s="32">
        <f>'1.2.sz.mell.'!G17+'1.3.sz.mell.'!G17+'1.4.sz.mell.'!G17</f>
        <v>0</v>
      </c>
      <c r="H17" s="115"/>
    </row>
    <row r="18" spans="1:8" s="26" customFormat="1" ht="12" customHeight="1" x14ac:dyDescent="0.2">
      <c r="A18" s="30" t="s">
        <v>96</v>
      </c>
      <c r="B18" s="31" t="s">
        <v>97</v>
      </c>
      <c r="C18" s="32">
        <f>'1.2.sz.mell.'!C18+'1.3.sz.mell.'!C18+'1.4.sz.mell.'!C18</f>
        <v>0</v>
      </c>
      <c r="D18" s="32">
        <f>'1.2.sz.mell.'!D18+'1.3.sz.mell.'!D18+'1.4.sz.mell.'!D18</f>
        <v>0</v>
      </c>
      <c r="E18" s="32">
        <f>'1.2.sz.mell.'!E18+'1.3.sz.mell.'!E18+'1.4.sz.mell.'!E18</f>
        <v>0</v>
      </c>
      <c r="F18" s="32">
        <f>'1.2.sz.mell.'!F18+'1.3.sz.mell.'!F18+'1.4.sz.mell.'!F18</f>
        <v>0</v>
      </c>
      <c r="G18" s="32">
        <f>'1.2.sz.mell.'!G18+'1.3.sz.mell.'!G18+'1.4.sz.mell.'!G18</f>
        <v>0</v>
      </c>
      <c r="H18" s="115"/>
    </row>
    <row r="19" spans="1:8" s="26" customFormat="1" ht="12" customHeight="1" thickBot="1" x14ac:dyDescent="0.25">
      <c r="A19" s="33" t="s">
        <v>98</v>
      </c>
      <c r="B19" s="34" t="s">
        <v>99</v>
      </c>
      <c r="C19" s="36">
        <f>'1.2.sz.mell.'!C19+'1.3.sz.mell.'!C19+'1.4.sz.mell.'!C19</f>
        <v>0</v>
      </c>
      <c r="D19" s="36">
        <f>'1.2.sz.mell.'!D19+'1.3.sz.mell.'!D19+'1.4.sz.mell.'!D19</f>
        <v>0</v>
      </c>
      <c r="E19" s="36">
        <f>'1.2.sz.mell.'!E19+'1.3.sz.mell.'!E19+'1.4.sz.mell.'!E19</f>
        <v>0</v>
      </c>
      <c r="F19" s="36">
        <f>'1.2.sz.mell.'!F19+'1.3.sz.mell.'!F19+'1.4.sz.mell.'!F19</f>
        <v>0</v>
      </c>
      <c r="G19" s="36">
        <f>'1.2.sz.mell.'!G19+'1.3.sz.mell.'!G19+'1.4.sz.mell.'!G19</f>
        <v>0</v>
      </c>
      <c r="H19" s="118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f>+C21+C24+C25+C26</f>
        <v>0</v>
      </c>
      <c r="D20" s="14">
        <f>+D21+D24+D25+D26</f>
        <v>0</v>
      </c>
      <c r="E20" s="14">
        <f>+E21+E24+E25+E26</f>
        <v>0</v>
      </c>
      <c r="F20" s="14">
        <f>+F21+F24+F25+F26</f>
        <v>0</v>
      </c>
      <c r="G20" s="14">
        <f>+G21+G24+G25+G26</f>
        <v>0</v>
      </c>
      <c r="H20" s="119"/>
    </row>
    <row r="21" spans="1:8" s="26" customFormat="1" ht="12" hidden="1" customHeight="1" x14ac:dyDescent="0.2">
      <c r="A21" s="27" t="s">
        <v>15</v>
      </c>
      <c r="B21" s="28" t="s">
        <v>101</v>
      </c>
      <c r="C21" s="37">
        <f>'1.2.sz.mell.'!C21+'1.3.sz.mell.'!C21+'1.4.sz.mell.'!C21</f>
        <v>0</v>
      </c>
      <c r="D21" s="37">
        <f>'1.2.sz.mell.'!D21+'1.3.sz.mell.'!D21+'1.4.sz.mell.'!D21</f>
        <v>0</v>
      </c>
      <c r="E21" s="37">
        <f>'1.2.sz.mell.'!E21+'1.3.sz.mell.'!E21+'1.4.sz.mell.'!E21</f>
        <v>0</v>
      </c>
      <c r="F21" s="37">
        <f>'1.2.sz.mell.'!F21+'1.3.sz.mell.'!F21+'1.4.sz.mell.'!F21</f>
        <v>0</v>
      </c>
      <c r="G21" s="37">
        <f>'1.2.sz.mell.'!G21+'1.3.sz.mell.'!G21+'1.4.sz.mell.'!G21</f>
        <v>0</v>
      </c>
      <c r="H21" s="120" t="e">
        <f t="shared" ref="H21:H27" si="0">G21/E21*100</f>
        <v>#DIV/0!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>
        <f>'1.2.sz.mell.'!C22+'1.3.sz.mell.'!C22+'1.4.sz.mell.'!C22</f>
        <v>0</v>
      </c>
      <c r="D22" s="32">
        <f>'1.2.sz.mell.'!D22+'1.3.sz.mell.'!D22+'1.4.sz.mell.'!D22</f>
        <v>0</v>
      </c>
      <c r="E22" s="32">
        <f>'1.2.sz.mell.'!E22+'1.3.sz.mell.'!E22+'1.4.sz.mell.'!E22</f>
        <v>0</v>
      </c>
      <c r="F22" s="32">
        <f>'1.2.sz.mell.'!F22+'1.3.sz.mell.'!F22+'1.4.sz.mell.'!F22</f>
        <v>0</v>
      </c>
      <c r="G22" s="32">
        <f>'1.2.sz.mell.'!G22+'1.3.sz.mell.'!G22+'1.4.sz.mell.'!G22</f>
        <v>0</v>
      </c>
      <c r="H22" s="115" t="e">
        <f t="shared" si="0"/>
        <v>#DIV/0!</v>
      </c>
    </row>
    <row r="23" spans="1:8" s="26" customFormat="1" ht="12" hidden="1" customHeight="1" x14ac:dyDescent="0.2">
      <c r="A23" s="30" t="s">
        <v>104</v>
      </c>
      <c r="B23" s="31" t="s">
        <v>105</v>
      </c>
      <c r="C23" s="32">
        <f>'1.2.sz.mell.'!C23+'1.3.sz.mell.'!C23+'1.4.sz.mell.'!C23</f>
        <v>0</v>
      </c>
      <c r="D23" s="32">
        <f>'1.2.sz.mell.'!D23+'1.3.sz.mell.'!D23+'1.4.sz.mell.'!D23</f>
        <v>0</v>
      </c>
      <c r="E23" s="32">
        <f>'1.2.sz.mell.'!E23+'1.3.sz.mell.'!E23+'1.4.sz.mell.'!E23</f>
        <v>0</v>
      </c>
      <c r="F23" s="32">
        <f>'1.2.sz.mell.'!F23+'1.3.sz.mell.'!F23+'1.4.sz.mell.'!F23</f>
        <v>0</v>
      </c>
      <c r="G23" s="32">
        <f>'1.2.sz.mell.'!G23+'1.3.sz.mell.'!G23+'1.4.sz.mell.'!G23</f>
        <v>0</v>
      </c>
      <c r="H23" s="115" t="e">
        <f t="shared" si="0"/>
        <v>#DIV/0!</v>
      </c>
    </row>
    <row r="24" spans="1:8" s="26" customFormat="1" ht="12" hidden="1" customHeight="1" x14ac:dyDescent="0.2">
      <c r="A24" s="30" t="s">
        <v>16</v>
      </c>
      <c r="B24" s="31" t="s">
        <v>106</v>
      </c>
      <c r="C24" s="32">
        <f>'1.2.sz.mell.'!C24+'1.3.sz.mell.'!C24+'1.4.sz.mell.'!C24</f>
        <v>0</v>
      </c>
      <c r="D24" s="32">
        <f>'1.2.sz.mell.'!D24+'1.3.sz.mell.'!D24+'1.4.sz.mell.'!D24</f>
        <v>0</v>
      </c>
      <c r="E24" s="32">
        <f>'1.2.sz.mell.'!E24+'1.3.sz.mell.'!E24+'1.4.sz.mell.'!E24</f>
        <v>0</v>
      </c>
      <c r="F24" s="32">
        <f>'1.2.sz.mell.'!F24+'1.3.sz.mell.'!F24+'1.4.sz.mell.'!F24</f>
        <v>0</v>
      </c>
      <c r="G24" s="32">
        <f>'1.2.sz.mell.'!G24+'1.3.sz.mell.'!G24+'1.4.sz.mell.'!G24</f>
        <v>0</v>
      </c>
      <c r="H24" s="115" t="e">
        <f t="shared" si="0"/>
        <v>#DIV/0!</v>
      </c>
    </row>
    <row r="25" spans="1:8" s="26" customFormat="1" ht="12" hidden="1" customHeight="1" x14ac:dyDescent="0.2">
      <c r="A25" s="30" t="s">
        <v>17</v>
      </c>
      <c r="B25" s="31" t="s">
        <v>107</v>
      </c>
      <c r="C25" s="32">
        <f>'1.2.sz.mell.'!C25+'1.3.sz.mell.'!C25+'1.4.sz.mell.'!C25</f>
        <v>0</v>
      </c>
      <c r="D25" s="32">
        <f>'1.2.sz.mell.'!D25+'1.3.sz.mell.'!D25+'1.4.sz.mell.'!D25</f>
        <v>0</v>
      </c>
      <c r="E25" s="32">
        <f>'1.2.sz.mell.'!E25+'1.3.sz.mell.'!E25+'1.4.sz.mell.'!E25</f>
        <v>0</v>
      </c>
      <c r="F25" s="32">
        <f>'1.2.sz.mell.'!F25+'1.3.sz.mell.'!F25+'1.4.sz.mell.'!F25</f>
        <v>0</v>
      </c>
      <c r="G25" s="32">
        <f>'1.2.sz.mell.'!G25+'1.3.sz.mell.'!G25+'1.4.sz.mell.'!G25</f>
        <v>0</v>
      </c>
      <c r="H25" s="115" t="e">
        <f t="shared" si="0"/>
        <v>#DIV/0!</v>
      </c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>
        <f>'1.2.sz.mell.'!C26+'1.3.sz.mell.'!C26+'1.4.sz.mell.'!C26</f>
        <v>0</v>
      </c>
      <c r="D26" s="36">
        <f>'1.2.sz.mell.'!D26+'1.3.sz.mell.'!D26+'1.4.sz.mell.'!D26</f>
        <v>0</v>
      </c>
      <c r="E26" s="36">
        <f>'1.2.sz.mell.'!E26+'1.3.sz.mell.'!E26+'1.4.sz.mell.'!E26</f>
        <v>0</v>
      </c>
      <c r="F26" s="36">
        <f>'1.2.sz.mell.'!F26+'1.3.sz.mell.'!F26+'1.4.sz.mell.'!F26</f>
        <v>0</v>
      </c>
      <c r="G26" s="36">
        <f>'1.2.sz.mell.'!G26+'1.3.sz.mell.'!G26+'1.4.sz.mell.'!G26</f>
        <v>0</v>
      </c>
      <c r="H26" s="118" t="e">
        <f t="shared" si="0"/>
        <v>#DIV/0!</v>
      </c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f>SUM(C28:C37)</f>
        <v>1964</v>
      </c>
      <c r="D27" s="11">
        <f>SUM(D28:D37)</f>
        <v>0</v>
      </c>
      <c r="E27" s="11">
        <f>SUM(E28:E37)</f>
        <v>2964</v>
      </c>
      <c r="F27" s="11">
        <f>SUM(F28:F37)</f>
        <v>0</v>
      </c>
      <c r="G27" s="11">
        <f>SUM(G28:G37)</f>
        <v>2956</v>
      </c>
      <c r="H27" s="116">
        <f t="shared" si="0"/>
        <v>99.730094466936563</v>
      </c>
    </row>
    <row r="28" spans="1:8" s="26" customFormat="1" ht="12" customHeight="1" x14ac:dyDescent="0.2">
      <c r="A28" s="27" t="s">
        <v>19</v>
      </c>
      <c r="B28" s="28" t="s">
        <v>111</v>
      </c>
      <c r="C28" s="29">
        <f>'1.2.sz.mell.'!C28+'1.3.sz.mell.'!C28+'1.4.sz.mell.'!C28</f>
        <v>0</v>
      </c>
      <c r="D28" s="29">
        <f>'1.2.sz.mell.'!D28+'1.3.sz.mell.'!D28+'1.4.sz.mell.'!D28</f>
        <v>0</v>
      </c>
      <c r="E28" s="29">
        <f>'1.2.sz.mell.'!E28+'1.3.sz.mell.'!E28+'1.4.sz.mell.'!E28</f>
        <v>0</v>
      </c>
      <c r="F28" s="29">
        <f>'1.2.sz.mell.'!F28+'1.3.sz.mell.'!F28+'1.4.sz.mell.'!F28</f>
        <v>0</v>
      </c>
      <c r="G28" s="29">
        <f>'1.2.sz.mell.'!G28+'1.3.sz.mell.'!G28+'1.4.sz.mell.'!G28</f>
        <v>0</v>
      </c>
      <c r="H28" s="117"/>
    </row>
    <row r="29" spans="1:8" s="26" customFormat="1" ht="12" customHeight="1" x14ac:dyDescent="0.2">
      <c r="A29" s="30" t="s">
        <v>21</v>
      </c>
      <c r="B29" s="31" t="s">
        <v>112</v>
      </c>
      <c r="C29" s="32">
        <f>'1.2.sz.mell.'!C29+'1.3.sz.mell.'!C29+'1.4.sz.mell.'!C29</f>
        <v>1660</v>
      </c>
      <c r="D29" s="32">
        <f>'1.2.sz.mell.'!D29+'1.3.sz.mell.'!D29+'1.4.sz.mell.'!D29</f>
        <v>0</v>
      </c>
      <c r="E29" s="32">
        <f>'1.2.sz.mell.'!E29+'1.3.sz.mell.'!E29+'1.4.sz.mell.'!E29</f>
        <v>2660</v>
      </c>
      <c r="F29" s="32">
        <f>'1.2.sz.mell.'!F29+'1.3.sz.mell.'!F29+'1.4.sz.mell.'!F29</f>
        <v>0</v>
      </c>
      <c r="G29" s="32">
        <f>'1.2.sz.mell.'!G29+'1.3.sz.mell.'!G29+'1.4.sz.mell.'!G29</f>
        <v>2677</v>
      </c>
      <c r="H29" s="115">
        <f>G29/E29*100</f>
        <v>100.63909774436091</v>
      </c>
    </row>
    <row r="30" spans="1:8" s="26" customFormat="1" ht="12" customHeight="1" x14ac:dyDescent="0.2">
      <c r="A30" s="30" t="s">
        <v>23</v>
      </c>
      <c r="B30" s="31" t="s">
        <v>113</v>
      </c>
      <c r="C30" s="32">
        <f>'1.2.sz.mell.'!C30+'1.3.sz.mell.'!C30+'1.4.sz.mell.'!C30</f>
        <v>254</v>
      </c>
      <c r="D30" s="32">
        <f>'1.2.sz.mell.'!D30+'1.3.sz.mell.'!D30+'1.4.sz.mell.'!D30</f>
        <v>0</v>
      </c>
      <c r="E30" s="32">
        <f>'1.2.sz.mell.'!E30+'1.3.sz.mell.'!E30+'1.4.sz.mell.'!E30</f>
        <v>254</v>
      </c>
      <c r="F30" s="32">
        <f>'1.2.sz.mell.'!F30+'1.3.sz.mell.'!F30+'1.4.sz.mell.'!F30</f>
        <v>0</v>
      </c>
      <c r="G30" s="32">
        <f>'1.2.sz.mell.'!G30+'1.3.sz.mell.'!G30+'1.4.sz.mell.'!G30</f>
        <v>254</v>
      </c>
      <c r="H30" s="115">
        <f>G30/E30*100</f>
        <v>100</v>
      </c>
    </row>
    <row r="31" spans="1:8" s="26" customFormat="1" ht="12" customHeight="1" x14ac:dyDescent="0.2">
      <c r="A31" s="30" t="s">
        <v>114</v>
      </c>
      <c r="B31" s="31" t="s">
        <v>115</v>
      </c>
      <c r="C31" s="32">
        <f>'1.2.sz.mell.'!C31+'1.3.sz.mell.'!C31+'1.4.sz.mell.'!C31</f>
        <v>0</v>
      </c>
      <c r="D31" s="32">
        <f>'1.2.sz.mell.'!D31+'1.3.sz.mell.'!D31+'1.4.sz.mell.'!D31</f>
        <v>0</v>
      </c>
      <c r="E31" s="32">
        <f>'1.2.sz.mell.'!E31+'1.3.sz.mell.'!E31+'1.4.sz.mell.'!E31</f>
        <v>0</v>
      </c>
      <c r="F31" s="32">
        <f>'1.2.sz.mell.'!F31+'1.3.sz.mell.'!F31+'1.4.sz.mell.'!F31</f>
        <v>0</v>
      </c>
      <c r="G31" s="32">
        <f>'1.2.sz.mell.'!G31+'1.3.sz.mell.'!G31+'1.4.sz.mell.'!G31</f>
        <v>0</v>
      </c>
      <c r="H31" s="115"/>
    </row>
    <row r="32" spans="1:8" s="26" customFormat="1" ht="12" customHeight="1" x14ac:dyDescent="0.2">
      <c r="A32" s="30" t="s">
        <v>116</v>
      </c>
      <c r="B32" s="31" t="s">
        <v>117</v>
      </c>
      <c r="C32" s="32">
        <f>'1.2.sz.mell.'!C32+'1.3.sz.mell.'!C32+'1.4.sz.mell.'!C32</f>
        <v>0</v>
      </c>
      <c r="D32" s="32">
        <f>'1.2.sz.mell.'!D32+'1.3.sz.mell.'!D32+'1.4.sz.mell.'!D32</f>
        <v>0</v>
      </c>
      <c r="E32" s="32">
        <f>'1.2.sz.mell.'!E32+'1.3.sz.mell.'!E32+'1.4.sz.mell.'!E32</f>
        <v>0</v>
      </c>
      <c r="F32" s="32">
        <f>'1.2.sz.mell.'!F32+'1.3.sz.mell.'!F32+'1.4.sz.mell.'!F32</f>
        <v>0</v>
      </c>
      <c r="G32" s="32">
        <f>'1.2.sz.mell.'!G32+'1.3.sz.mell.'!G32+'1.4.sz.mell.'!G32</f>
        <v>0</v>
      </c>
      <c r="H32" s="115" t="e">
        <f>G32/E32*100</f>
        <v>#DIV/0!</v>
      </c>
    </row>
    <row r="33" spans="1:8" s="26" customFormat="1" ht="12" customHeight="1" x14ac:dyDescent="0.2">
      <c r="A33" s="30" t="s">
        <v>118</v>
      </c>
      <c r="B33" s="31" t="s">
        <v>119</v>
      </c>
      <c r="C33" s="32">
        <f>'1.2.sz.mell.'!C33+'1.3.sz.mell.'!C33+'1.4.sz.mell.'!C33</f>
        <v>0</v>
      </c>
      <c r="D33" s="32">
        <f>'1.2.sz.mell.'!D33+'1.3.sz.mell.'!D33+'1.4.sz.mell.'!D33</f>
        <v>0</v>
      </c>
      <c r="E33" s="32">
        <f>'1.2.sz.mell.'!E33+'1.3.sz.mell.'!E33+'1.4.sz.mell.'!E33</f>
        <v>0</v>
      </c>
      <c r="F33" s="32">
        <f>'1.2.sz.mell.'!F33+'1.3.sz.mell.'!F33+'1.4.sz.mell.'!F33</f>
        <v>0</v>
      </c>
      <c r="G33" s="32">
        <f>'1.2.sz.mell.'!G33+'1.3.sz.mell.'!G33+'1.4.sz.mell.'!G33</f>
        <v>0</v>
      </c>
      <c r="H33" s="115" t="e">
        <f>G33/E33*100</f>
        <v>#DIV/0!</v>
      </c>
    </row>
    <row r="34" spans="1:8" s="26" customFormat="1" ht="12" customHeight="1" x14ac:dyDescent="0.2">
      <c r="A34" s="30" t="s">
        <v>120</v>
      </c>
      <c r="B34" s="31" t="s">
        <v>121</v>
      </c>
      <c r="C34" s="32">
        <f>'1.2.sz.mell.'!C34+'1.3.sz.mell.'!C34+'1.4.sz.mell.'!C34</f>
        <v>0</v>
      </c>
      <c r="D34" s="32">
        <f>'1.2.sz.mell.'!D34+'1.3.sz.mell.'!D34+'1.4.sz.mell.'!D34</f>
        <v>0</v>
      </c>
      <c r="E34" s="32">
        <f>'1.2.sz.mell.'!E34+'1.3.sz.mell.'!E34+'1.4.sz.mell.'!E34</f>
        <v>0</v>
      </c>
      <c r="F34" s="32">
        <f>'1.2.sz.mell.'!F34+'1.3.sz.mell.'!F34+'1.4.sz.mell.'!F34</f>
        <v>0</v>
      </c>
      <c r="G34" s="32">
        <f>'1.2.sz.mell.'!G34+'1.3.sz.mell.'!G34+'1.4.sz.mell.'!G34</f>
        <v>0</v>
      </c>
      <c r="H34" s="115" t="e">
        <f>G34/E34*100</f>
        <v>#DIV/0!</v>
      </c>
    </row>
    <row r="35" spans="1:8" s="26" customFormat="1" ht="12" customHeight="1" x14ac:dyDescent="0.2">
      <c r="A35" s="30" t="s">
        <v>122</v>
      </c>
      <c r="B35" s="31" t="s">
        <v>123</v>
      </c>
      <c r="C35" s="32">
        <f>'1.2.sz.mell.'!C35+'1.3.sz.mell.'!C35+'1.4.sz.mell.'!C35</f>
        <v>50</v>
      </c>
      <c r="D35" s="32">
        <f>'1.2.sz.mell.'!D35+'1.3.sz.mell.'!D35+'1.4.sz.mell.'!D35</f>
        <v>0</v>
      </c>
      <c r="E35" s="32">
        <f>'1.2.sz.mell.'!E35+'1.3.sz.mell.'!E35+'1.4.sz.mell.'!E35</f>
        <v>50</v>
      </c>
      <c r="F35" s="32">
        <f>'1.2.sz.mell.'!F35+'1.3.sz.mell.'!F35+'1.4.sz.mell.'!F35</f>
        <v>0</v>
      </c>
      <c r="G35" s="32">
        <f>'1.2.sz.mell.'!G35+'1.3.sz.mell.'!G35+'1.4.sz.mell.'!G35</f>
        <v>25</v>
      </c>
      <c r="H35" s="115"/>
    </row>
    <row r="36" spans="1:8" s="26" customFormat="1" ht="12" customHeight="1" x14ac:dyDescent="0.2">
      <c r="A36" s="30" t="s">
        <v>124</v>
      </c>
      <c r="B36" s="31" t="s">
        <v>125</v>
      </c>
      <c r="C36" s="38">
        <f>'1.2.sz.mell.'!C36+'1.3.sz.mell.'!C36+'1.4.sz.mell.'!C36</f>
        <v>0</v>
      </c>
      <c r="D36" s="38">
        <f>'1.2.sz.mell.'!D36+'1.3.sz.mell.'!D36+'1.4.sz.mell.'!D36</f>
        <v>0</v>
      </c>
      <c r="E36" s="38">
        <f>'1.2.sz.mell.'!E36+'1.3.sz.mell.'!E36+'1.4.sz.mell.'!E36</f>
        <v>0</v>
      </c>
      <c r="F36" s="38">
        <f>'1.2.sz.mell.'!F36+'1.3.sz.mell.'!F36+'1.4.sz.mell.'!F36</f>
        <v>0</v>
      </c>
      <c r="G36" s="38">
        <f>'1.2.sz.mell.'!G36+'1.3.sz.mell.'!G36+'1.4.sz.mell.'!G36</f>
        <v>0</v>
      </c>
      <c r="H36" s="121"/>
    </row>
    <row r="37" spans="1:8" s="26" customFormat="1" ht="12" customHeight="1" thickBot="1" x14ac:dyDescent="0.25">
      <c r="A37" s="33" t="s">
        <v>126</v>
      </c>
      <c r="B37" s="34" t="s">
        <v>127</v>
      </c>
      <c r="C37" s="39">
        <f>'1.2.sz.mell.'!C37+'1.3.sz.mell.'!C37+'1.4.sz.mell.'!C37</f>
        <v>0</v>
      </c>
      <c r="D37" s="39">
        <f>'1.2.sz.mell.'!D37+'1.3.sz.mell.'!D37+'1.4.sz.mell.'!D37</f>
        <v>0</v>
      </c>
      <c r="E37" s="39">
        <f>'1.2.sz.mell.'!E37+'1.3.sz.mell.'!E37+'1.4.sz.mell.'!E37</f>
        <v>0</v>
      </c>
      <c r="F37" s="39">
        <f>'1.2.sz.mell.'!F37+'1.3.sz.mell.'!F37+'1.4.sz.mell.'!F37</f>
        <v>0</v>
      </c>
      <c r="G37" s="39">
        <f>'1.2.sz.mell.'!G37+'1.3.sz.mell.'!G37+'1.4.sz.mell.'!G37</f>
        <v>0</v>
      </c>
      <c r="H37" s="122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f>SUM(C39:C43)</f>
        <v>0</v>
      </c>
      <c r="D38" s="11">
        <f>SUM(D39:D43)</f>
        <v>0</v>
      </c>
      <c r="E38" s="11">
        <f>SUM(E39:E43)</f>
        <v>0</v>
      </c>
      <c r="F38" s="11">
        <f>SUM(F39:F43)</f>
        <v>0</v>
      </c>
      <c r="G38" s="11">
        <f>SUM(G39:G43)</f>
        <v>0</v>
      </c>
      <c r="H38" s="116"/>
    </row>
    <row r="39" spans="1:8" s="26" customFormat="1" ht="12" customHeight="1" x14ac:dyDescent="0.2">
      <c r="A39" s="27" t="s">
        <v>45</v>
      </c>
      <c r="B39" s="28" t="s">
        <v>20</v>
      </c>
      <c r="C39" s="40">
        <f>'1.2.sz.mell.'!C39+'1.3.sz.mell.'!C39+'1.4.sz.mell.'!C39</f>
        <v>0</v>
      </c>
      <c r="D39" s="40">
        <f>'1.2.sz.mell.'!D39+'1.3.sz.mell.'!D39+'1.4.sz.mell.'!D39</f>
        <v>0</v>
      </c>
      <c r="E39" s="40">
        <f>'1.2.sz.mell.'!E39+'1.3.sz.mell.'!E39+'1.4.sz.mell.'!E39</f>
        <v>0</v>
      </c>
      <c r="F39" s="40">
        <f>'1.2.sz.mell.'!F39+'1.3.sz.mell.'!F39+'1.4.sz.mell.'!F39</f>
        <v>0</v>
      </c>
      <c r="G39" s="40">
        <f>'1.2.sz.mell.'!G39+'1.3.sz.mell.'!G39+'1.4.sz.mell.'!G39</f>
        <v>0</v>
      </c>
      <c r="H39" s="123"/>
    </row>
    <row r="40" spans="1:8" s="26" customFormat="1" ht="12" customHeight="1" x14ac:dyDescent="0.2">
      <c r="A40" s="30" t="s">
        <v>47</v>
      </c>
      <c r="B40" s="31" t="s">
        <v>22</v>
      </c>
      <c r="C40" s="38">
        <f>'1.2.sz.mell.'!C40+'1.3.sz.mell.'!C40+'1.4.sz.mell.'!C40</f>
        <v>0</v>
      </c>
      <c r="D40" s="38">
        <f>'1.2.sz.mell.'!D40+'1.3.sz.mell.'!D40+'1.4.sz.mell.'!D40</f>
        <v>0</v>
      </c>
      <c r="E40" s="38">
        <f>'1.2.sz.mell.'!E40+'1.3.sz.mell.'!E40+'1.4.sz.mell.'!E40</f>
        <v>0</v>
      </c>
      <c r="F40" s="38">
        <f>'1.2.sz.mell.'!F40+'1.3.sz.mell.'!F40+'1.4.sz.mell.'!F40</f>
        <v>0</v>
      </c>
      <c r="G40" s="38">
        <f>'1.2.sz.mell.'!G40+'1.3.sz.mell.'!G40+'1.4.sz.mell.'!G40</f>
        <v>0</v>
      </c>
      <c r="H40" s="121"/>
    </row>
    <row r="41" spans="1:8" s="26" customFormat="1" ht="12" customHeight="1" x14ac:dyDescent="0.2">
      <c r="A41" s="30" t="s">
        <v>49</v>
      </c>
      <c r="B41" s="31" t="s">
        <v>24</v>
      </c>
      <c r="C41" s="38">
        <f>'1.2.sz.mell.'!C41+'1.3.sz.mell.'!C41+'1.4.sz.mell.'!C41</f>
        <v>0</v>
      </c>
      <c r="D41" s="38">
        <f>'1.2.sz.mell.'!D41+'1.3.sz.mell.'!D41+'1.4.sz.mell.'!D41</f>
        <v>0</v>
      </c>
      <c r="E41" s="38">
        <f>'1.2.sz.mell.'!E41+'1.3.sz.mell.'!E41+'1.4.sz.mell.'!E41</f>
        <v>0</v>
      </c>
      <c r="F41" s="38">
        <f>'1.2.sz.mell.'!F41+'1.3.sz.mell.'!F41+'1.4.sz.mell.'!F41</f>
        <v>0</v>
      </c>
      <c r="G41" s="38">
        <f>'1.2.sz.mell.'!G41+'1.3.sz.mell.'!G41+'1.4.sz.mell.'!G41</f>
        <v>0</v>
      </c>
      <c r="H41" s="121"/>
    </row>
    <row r="42" spans="1:8" s="26" customFormat="1" ht="12" customHeight="1" x14ac:dyDescent="0.2">
      <c r="A42" s="30" t="s">
        <v>51</v>
      </c>
      <c r="B42" s="31" t="s">
        <v>129</v>
      </c>
      <c r="C42" s="38">
        <f>'1.2.sz.mell.'!C42+'1.3.sz.mell.'!C42+'1.4.sz.mell.'!C42</f>
        <v>0</v>
      </c>
      <c r="D42" s="38">
        <f>'1.2.sz.mell.'!D42+'1.3.sz.mell.'!D42+'1.4.sz.mell.'!D42</f>
        <v>0</v>
      </c>
      <c r="E42" s="38">
        <f>'1.2.sz.mell.'!E42+'1.3.sz.mell.'!E42+'1.4.sz.mell.'!E42</f>
        <v>0</v>
      </c>
      <c r="F42" s="38">
        <f>'1.2.sz.mell.'!F42+'1.3.sz.mell.'!F42+'1.4.sz.mell.'!F42</f>
        <v>0</v>
      </c>
      <c r="G42" s="38">
        <f>'1.2.sz.mell.'!G42+'1.3.sz.mell.'!G42+'1.4.sz.mell.'!G42</f>
        <v>0</v>
      </c>
      <c r="H42" s="121"/>
    </row>
    <row r="43" spans="1:8" s="26" customFormat="1" ht="12" customHeight="1" thickBot="1" x14ac:dyDescent="0.25">
      <c r="A43" s="33" t="s">
        <v>130</v>
      </c>
      <c r="B43" s="34" t="s">
        <v>131</v>
      </c>
      <c r="C43" s="39">
        <f>'1.2.sz.mell.'!C43+'1.3.sz.mell.'!C43+'1.4.sz.mell.'!C43</f>
        <v>0</v>
      </c>
      <c r="D43" s="39">
        <f>'1.2.sz.mell.'!D43+'1.3.sz.mell.'!D43+'1.4.sz.mell.'!D43</f>
        <v>0</v>
      </c>
      <c r="E43" s="39">
        <f>'1.2.sz.mell.'!E43+'1.3.sz.mell.'!E43+'1.4.sz.mell.'!E43</f>
        <v>0</v>
      </c>
      <c r="F43" s="39">
        <f>'1.2.sz.mell.'!F43+'1.3.sz.mell.'!F43+'1.4.sz.mell.'!F43</f>
        <v>0</v>
      </c>
      <c r="G43" s="39">
        <f>'1.2.sz.mell.'!G43+'1.3.sz.mell.'!G43+'1.4.sz.mell.'!G43</f>
        <v>0</v>
      </c>
      <c r="H43" s="122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f>SUM(C45:C47)</f>
        <v>0</v>
      </c>
      <c r="D44" s="11">
        <f>SUM(D45:D47)</f>
        <v>0</v>
      </c>
      <c r="E44" s="11">
        <f>SUM(E45:E47)</f>
        <v>0</v>
      </c>
      <c r="F44" s="11">
        <f>SUM(F45:F47)</f>
        <v>0</v>
      </c>
      <c r="G44" s="11">
        <f>SUM(G45:G47)</f>
        <v>0</v>
      </c>
      <c r="H44" s="116"/>
    </row>
    <row r="45" spans="1:8" s="26" customFormat="1" ht="12" customHeight="1" x14ac:dyDescent="0.2">
      <c r="A45" s="27" t="s">
        <v>54</v>
      </c>
      <c r="B45" s="28" t="s">
        <v>134</v>
      </c>
      <c r="C45" s="29">
        <f>'1.2.sz.mell.'!C45+'1.3.sz.mell.'!C45+'1.4.sz.mell.'!C45</f>
        <v>0</v>
      </c>
      <c r="D45" s="29">
        <f>'1.2.sz.mell.'!D45+'1.3.sz.mell.'!D45+'1.4.sz.mell.'!D45</f>
        <v>0</v>
      </c>
      <c r="E45" s="29">
        <f>'1.2.sz.mell.'!E45+'1.3.sz.mell.'!E45+'1.4.sz.mell.'!E45</f>
        <v>0</v>
      </c>
      <c r="F45" s="29">
        <f>'1.2.sz.mell.'!F45+'1.3.sz.mell.'!F45+'1.4.sz.mell.'!F45</f>
        <v>0</v>
      </c>
      <c r="G45" s="29">
        <f>'1.2.sz.mell.'!G45+'1.3.sz.mell.'!G45+'1.4.sz.mell.'!G45</f>
        <v>0</v>
      </c>
      <c r="H45" s="117"/>
    </row>
    <row r="46" spans="1:8" s="26" customFormat="1" ht="12" customHeight="1" x14ac:dyDescent="0.2">
      <c r="A46" s="30" t="s">
        <v>56</v>
      </c>
      <c r="B46" s="31" t="s">
        <v>135</v>
      </c>
      <c r="C46" s="32">
        <f>'1.2.sz.mell.'!C46+'1.3.sz.mell.'!C46+'1.4.sz.mell.'!C46</f>
        <v>0</v>
      </c>
      <c r="D46" s="32">
        <f>'1.2.sz.mell.'!D46+'1.3.sz.mell.'!D46+'1.4.sz.mell.'!D46</f>
        <v>0</v>
      </c>
      <c r="E46" s="32">
        <f>'1.2.sz.mell.'!E46+'1.3.sz.mell.'!E46+'1.4.sz.mell.'!E46</f>
        <v>0</v>
      </c>
      <c r="F46" s="32">
        <f>'1.2.sz.mell.'!F46+'1.3.sz.mell.'!F46+'1.4.sz.mell.'!F46</f>
        <v>0</v>
      </c>
      <c r="G46" s="32">
        <f>'1.2.sz.mell.'!G46+'1.3.sz.mell.'!G46+'1.4.sz.mell.'!G46</f>
        <v>0</v>
      </c>
      <c r="H46" s="115"/>
    </row>
    <row r="47" spans="1:8" s="26" customFormat="1" ht="12" customHeight="1" x14ac:dyDescent="0.2">
      <c r="A47" s="30" t="s">
        <v>58</v>
      </c>
      <c r="B47" s="31" t="s">
        <v>136</v>
      </c>
      <c r="C47" s="32">
        <f>'1.2.sz.mell.'!C47+'1.3.sz.mell.'!C47+'1.4.sz.mell.'!C47</f>
        <v>0</v>
      </c>
      <c r="D47" s="32">
        <f>'1.2.sz.mell.'!D47+'1.3.sz.mell.'!D47+'1.4.sz.mell.'!D47</f>
        <v>0</v>
      </c>
      <c r="E47" s="32">
        <f>'1.2.sz.mell.'!E47+'1.3.sz.mell.'!E47+'1.4.sz.mell.'!E47</f>
        <v>0</v>
      </c>
      <c r="F47" s="32">
        <f>'1.2.sz.mell.'!F47+'1.3.sz.mell.'!F47+'1.4.sz.mell.'!F47</f>
        <v>0</v>
      </c>
      <c r="G47" s="32">
        <f>'1.2.sz.mell.'!G47+'1.3.sz.mell.'!G47+'1.4.sz.mell.'!G47</f>
        <v>0</v>
      </c>
      <c r="H47" s="115"/>
    </row>
    <row r="48" spans="1:8" s="26" customFormat="1" ht="12" customHeight="1" thickBot="1" x14ac:dyDescent="0.25">
      <c r="A48" s="33" t="s">
        <v>60</v>
      </c>
      <c r="B48" s="34" t="s">
        <v>137</v>
      </c>
      <c r="C48" s="36">
        <f>'1.2.sz.mell.'!C48+'1.3.sz.mell.'!C48+'1.4.sz.mell.'!C48</f>
        <v>0</v>
      </c>
      <c r="D48" s="36">
        <f>'1.2.sz.mell.'!D48+'1.3.sz.mell.'!D48+'1.4.sz.mell.'!D48</f>
        <v>0</v>
      </c>
      <c r="E48" s="36">
        <f>'1.2.sz.mell.'!E48+'1.3.sz.mell.'!E48+'1.4.sz.mell.'!E48</f>
        <v>0</v>
      </c>
      <c r="F48" s="36">
        <f>'1.2.sz.mell.'!F48+'1.3.sz.mell.'!F48+'1.4.sz.mell.'!F48</f>
        <v>0</v>
      </c>
      <c r="G48" s="36">
        <f>'1.2.sz.mell.'!G48+'1.3.sz.mell.'!G48+'1.4.sz.mell.'!G48</f>
        <v>0</v>
      </c>
      <c r="H48" s="118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f>SUM(C50:C52)</f>
        <v>0</v>
      </c>
      <c r="D49" s="11">
        <f>SUM(D50:D52)</f>
        <v>0</v>
      </c>
      <c r="E49" s="11">
        <f>SUM(E50:E52)</f>
        <v>0</v>
      </c>
      <c r="F49" s="11">
        <f>SUM(F50:F52)</f>
        <v>0</v>
      </c>
      <c r="G49" s="11">
        <f>SUM(G50:G52)</f>
        <v>0</v>
      </c>
      <c r="H49" s="116"/>
    </row>
    <row r="50" spans="1:8" s="26" customFormat="1" ht="12" customHeight="1" x14ac:dyDescent="0.2">
      <c r="A50" s="27" t="s">
        <v>63</v>
      </c>
      <c r="B50" s="28" t="s">
        <v>139</v>
      </c>
      <c r="C50" s="38">
        <f>'1.2.sz.mell.'!C50+'1.3.sz.mell.'!C50+'1.4.sz.mell.'!C50</f>
        <v>0</v>
      </c>
      <c r="D50" s="38">
        <f>'1.2.sz.mell.'!D50+'1.3.sz.mell.'!D50+'1.4.sz.mell.'!D50</f>
        <v>0</v>
      </c>
      <c r="E50" s="38">
        <f>'1.2.sz.mell.'!E50+'1.3.sz.mell.'!E50+'1.4.sz.mell.'!E50</f>
        <v>0</v>
      </c>
      <c r="F50" s="38">
        <f>'1.2.sz.mell.'!F50+'1.3.sz.mell.'!F50+'1.4.sz.mell.'!F50</f>
        <v>0</v>
      </c>
      <c r="G50" s="38">
        <f>'1.2.sz.mell.'!G50+'1.3.sz.mell.'!G50+'1.4.sz.mell.'!G50</f>
        <v>0</v>
      </c>
      <c r="H50" s="121"/>
    </row>
    <row r="51" spans="1:8" s="26" customFormat="1" ht="12" customHeight="1" x14ac:dyDescent="0.2">
      <c r="A51" s="30" t="s">
        <v>65</v>
      </c>
      <c r="B51" s="31" t="s">
        <v>140</v>
      </c>
      <c r="C51" s="38">
        <f>'1.2.sz.mell.'!C51+'1.3.sz.mell.'!C51+'1.4.sz.mell.'!C51</f>
        <v>0</v>
      </c>
      <c r="D51" s="38">
        <f>'1.2.sz.mell.'!D51+'1.3.sz.mell.'!D51+'1.4.sz.mell.'!D51</f>
        <v>0</v>
      </c>
      <c r="E51" s="38">
        <f>'1.2.sz.mell.'!E51+'1.3.sz.mell.'!E51+'1.4.sz.mell.'!E51</f>
        <v>0</v>
      </c>
      <c r="F51" s="38">
        <f>'1.2.sz.mell.'!F51+'1.3.sz.mell.'!F51+'1.4.sz.mell.'!F51</f>
        <v>0</v>
      </c>
      <c r="G51" s="38">
        <f>'1.2.sz.mell.'!G51+'1.3.sz.mell.'!G51+'1.4.sz.mell.'!G51</f>
        <v>0</v>
      </c>
      <c r="H51" s="121"/>
    </row>
    <row r="52" spans="1:8" s="26" customFormat="1" ht="12" customHeight="1" x14ac:dyDescent="0.2">
      <c r="A52" s="30" t="s">
        <v>67</v>
      </c>
      <c r="B52" s="31" t="s">
        <v>141</v>
      </c>
      <c r="C52" s="38">
        <f>'1.2.sz.mell.'!C52+'1.3.sz.mell.'!C52+'1.4.sz.mell.'!C52</f>
        <v>0</v>
      </c>
      <c r="D52" s="38">
        <f>'1.2.sz.mell.'!D52+'1.3.sz.mell.'!D52+'1.4.sz.mell.'!D52</f>
        <v>0</v>
      </c>
      <c r="E52" s="38">
        <f>'1.2.sz.mell.'!E52+'1.3.sz.mell.'!E52+'1.4.sz.mell.'!E52</f>
        <v>0</v>
      </c>
      <c r="F52" s="38">
        <f>'1.2.sz.mell.'!F52+'1.3.sz.mell.'!F52+'1.4.sz.mell.'!F52</f>
        <v>0</v>
      </c>
      <c r="G52" s="38">
        <f>'1.2.sz.mell.'!G52+'1.3.sz.mell.'!G52+'1.4.sz.mell.'!G52</f>
        <v>0</v>
      </c>
      <c r="H52" s="121"/>
    </row>
    <row r="53" spans="1:8" s="26" customFormat="1" ht="12" customHeight="1" thickBot="1" x14ac:dyDescent="0.25">
      <c r="A53" s="33" t="s">
        <v>69</v>
      </c>
      <c r="B53" s="34" t="s">
        <v>142</v>
      </c>
      <c r="C53" s="38">
        <f>'1.2.sz.mell.'!C53+'1.3.sz.mell.'!C53+'1.4.sz.mell.'!C53</f>
        <v>0</v>
      </c>
      <c r="D53" s="38">
        <f>'1.2.sz.mell.'!D53+'1.3.sz.mell.'!D53+'1.4.sz.mell.'!D53</f>
        <v>0</v>
      </c>
      <c r="E53" s="38">
        <f>'1.2.sz.mell.'!E53+'1.3.sz.mell.'!E53+'1.4.sz.mell.'!E53</f>
        <v>0</v>
      </c>
      <c r="F53" s="38">
        <f>'1.2.sz.mell.'!F53+'1.3.sz.mell.'!F53+'1.4.sz.mell.'!F53</f>
        <v>0</v>
      </c>
      <c r="G53" s="38">
        <f>'1.2.sz.mell.'!G53+'1.3.sz.mell.'!G53+'1.4.sz.mell.'!G53</f>
        <v>0</v>
      </c>
      <c r="H53" s="121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f>+C5+C6+C13+C20+C27+C38+C44+C49</f>
        <v>23891</v>
      </c>
      <c r="D54" s="14">
        <f>+D5+D6+D13+D20+D27+D38+D44+D49</f>
        <v>0</v>
      </c>
      <c r="E54" s="14">
        <f>+E5+E6+E13+E20+E27+E38+E44+E49</f>
        <v>25256</v>
      </c>
      <c r="F54" s="14">
        <f>+F5+F6+F13+F20+F27+F38+F44+F49</f>
        <v>0</v>
      </c>
      <c r="G54" s="14">
        <f>+G5+G6+G13+G20+G27+G38+G44+G49</f>
        <v>24985</v>
      </c>
      <c r="H54" s="119">
        <f>G54/E54*100</f>
        <v>98.926987646499839</v>
      </c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f>SUM(C56:C58)</f>
        <v>0</v>
      </c>
      <c r="D55" s="11">
        <f>SUM(D56:D58)</f>
        <v>0</v>
      </c>
      <c r="E55" s="11">
        <f>SUM(E56:E58)</f>
        <v>0</v>
      </c>
      <c r="F55" s="11">
        <f>SUM(F56:F58)</f>
        <v>0</v>
      </c>
      <c r="G55" s="11">
        <f>SUM(G56:G58)</f>
        <v>0</v>
      </c>
      <c r="H55" s="116"/>
    </row>
    <row r="56" spans="1:8" s="26" customFormat="1" ht="12" customHeight="1" x14ac:dyDescent="0.2">
      <c r="A56" s="27" t="s">
        <v>146</v>
      </c>
      <c r="B56" s="28" t="s">
        <v>147</v>
      </c>
      <c r="C56" s="38">
        <f>'1.2.sz.mell.'!C56+'1.3.sz.mell.'!C56+'1.4.sz.mell.'!C56</f>
        <v>0</v>
      </c>
      <c r="D56" s="38">
        <f>'1.2.sz.mell.'!D56+'1.3.sz.mell.'!D56+'1.4.sz.mell.'!D56</f>
        <v>0</v>
      </c>
      <c r="E56" s="38">
        <f>'1.2.sz.mell.'!E56+'1.3.sz.mell.'!E56+'1.4.sz.mell.'!E56</f>
        <v>0</v>
      </c>
      <c r="F56" s="38">
        <f>'1.2.sz.mell.'!F56+'1.3.sz.mell.'!F56+'1.4.sz.mell.'!F56</f>
        <v>0</v>
      </c>
      <c r="G56" s="38">
        <f>'1.2.sz.mell.'!G56+'1.3.sz.mell.'!G56+'1.4.sz.mell.'!G56</f>
        <v>0</v>
      </c>
      <c r="H56" s="121"/>
    </row>
    <row r="57" spans="1:8" s="26" customFormat="1" ht="12" customHeight="1" x14ac:dyDescent="0.2">
      <c r="A57" s="30" t="s">
        <v>148</v>
      </c>
      <c r="B57" s="31" t="s">
        <v>149</v>
      </c>
      <c r="C57" s="38">
        <f>'1.2.sz.mell.'!C57+'1.3.sz.mell.'!C57+'1.4.sz.mell.'!C57</f>
        <v>0</v>
      </c>
      <c r="D57" s="38">
        <f>'1.2.sz.mell.'!D57+'1.3.sz.mell.'!D57+'1.4.sz.mell.'!D57</f>
        <v>0</v>
      </c>
      <c r="E57" s="38">
        <f>'1.2.sz.mell.'!E57+'1.3.sz.mell.'!E57+'1.4.sz.mell.'!E57</f>
        <v>0</v>
      </c>
      <c r="F57" s="38">
        <f>'1.2.sz.mell.'!F57+'1.3.sz.mell.'!F57+'1.4.sz.mell.'!F57</f>
        <v>0</v>
      </c>
      <c r="G57" s="38">
        <f>'1.2.sz.mell.'!G57+'1.3.sz.mell.'!G57+'1.4.sz.mell.'!G57</f>
        <v>0</v>
      </c>
      <c r="H57" s="121"/>
    </row>
    <row r="58" spans="1:8" s="26" customFormat="1" ht="12" customHeight="1" thickBot="1" x14ac:dyDescent="0.25">
      <c r="A58" s="33" t="s">
        <v>150</v>
      </c>
      <c r="B58" s="42" t="s">
        <v>151</v>
      </c>
      <c r="C58" s="38">
        <f>'1.2.sz.mell.'!C58+'1.3.sz.mell.'!C58+'1.4.sz.mell.'!C58</f>
        <v>0</v>
      </c>
      <c r="D58" s="38">
        <f>'1.2.sz.mell.'!D58+'1.3.sz.mell.'!D58+'1.4.sz.mell.'!D58</f>
        <v>0</v>
      </c>
      <c r="E58" s="38">
        <f>'1.2.sz.mell.'!E58+'1.3.sz.mell.'!E58+'1.4.sz.mell.'!E58</f>
        <v>0</v>
      </c>
      <c r="F58" s="38">
        <f>'1.2.sz.mell.'!F58+'1.3.sz.mell.'!F58+'1.4.sz.mell.'!F58</f>
        <v>0</v>
      </c>
      <c r="G58" s="38">
        <f>'1.2.sz.mell.'!G58+'1.3.sz.mell.'!G58+'1.4.sz.mell.'!G58</f>
        <v>0</v>
      </c>
      <c r="H58" s="121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f>SUM(C60:C63)</f>
        <v>0</v>
      </c>
      <c r="D59" s="11">
        <f>SUM(D60:D63)</f>
        <v>0</v>
      </c>
      <c r="E59" s="11">
        <f>SUM(E60:E63)</f>
        <v>0</v>
      </c>
      <c r="F59" s="11">
        <f>SUM(F60:F63)</f>
        <v>0</v>
      </c>
      <c r="G59" s="11">
        <f>SUM(G60:G63)</f>
        <v>0</v>
      </c>
      <c r="H59" s="116"/>
    </row>
    <row r="60" spans="1:8" s="26" customFormat="1" ht="12" customHeight="1" x14ac:dyDescent="0.2">
      <c r="A60" s="27" t="s">
        <v>154</v>
      </c>
      <c r="B60" s="28" t="s">
        <v>155</v>
      </c>
      <c r="C60" s="38">
        <f>'1.2.sz.mell.'!C60+'1.3.sz.mell.'!C60+'1.4.sz.mell.'!C60</f>
        <v>0</v>
      </c>
      <c r="D60" s="38">
        <f>'1.2.sz.mell.'!D60+'1.3.sz.mell.'!D60+'1.4.sz.mell.'!D60</f>
        <v>0</v>
      </c>
      <c r="E60" s="38">
        <f>'1.2.sz.mell.'!E60+'1.3.sz.mell.'!E60+'1.4.sz.mell.'!E60</f>
        <v>0</v>
      </c>
      <c r="F60" s="38">
        <f>'1.2.sz.mell.'!F60+'1.3.sz.mell.'!F60+'1.4.sz.mell.'!F60</f>
        <v>0</v>
      </c>
      <c r="G60" s="38">
        <f>'1.2.sz.mell.'!G60+'1.3.sz.mell.'!G60+'1.4.sz.mell.'!G60</f>
        <v>0</v>
      </c>
      <c r="H60" s="121"/>
    </row>
    <row r="61" spans="1:8" s="26" customFormat="1" ht="12" customHeight="1" x14ac:dyDescent="0.2">
      <c r="A61" s="30" t="s">
        <v>156</v>
      </c>
      <c r="B61" s="31" t="s">
        <v>157</v>
      </c>
      <c r="C61" s="38">
        <f>'1.2.sz.mell.'!C61+'1.3.sz.mell.'!C61+'1.4.sz.mell.'!C61</f>
        <v>0</v>
      </c>
      <c r="D61" s="38">
        <f>'1.2.sz.mell.'!D61+'1.3.sz.mell.'!D61+'1.4.sz.mell.'!D61</f>
        <v>0</v>
      </c>
      <c r="E61" s="38">
        <f>'1.2.sz.mell.'!E61+'1.3.sz.mell.'!E61+'1.4.sz.mell.'!E61</f>
        <v>0</v>
      </c>
      <c r="F61" s="38">
        <f>'1.2.sz.mell.'!F61+'1.3.sz.mell.'!F61+'1.4.sz.mell.'!F61</f>
        <v>0</v>
      </c>
      <c r="G61" s="38">
        <f>'1.2.sz.mell.'!G61+'1.3.sz.mell.'!G61+'1.4.sz.mell.'!G61</f>
        <v>0</v>
      </c>
      <c r="H61" s="121"/>
    </row>
    <row r="62" spans="1:8" s="26" customFormat="1" ht="12" customHeight="1" x14ac:dyDescent="0.2">
      <c r="A62" s="30" t="s">
        <v>158</v>
      </c>
      <c r="B62" s="31" t="s">
        <v>159</v>
      </c>
      <c r="C62" s="38">
        <f>'1.2.sz.mell.'!C62+'1.3.sz.mell.'!C62+'1.4.sz.mell.'!C62</f>
        <v>0</v>
      </c>
      <c r="D62" s="38">
        <f>'1.2.sz.mell.'!D62+'1.3.sz.mell.'!D62+'1.4.sz.mell.'!D62</f>
        <v>0</v>
      </c>
      <c r="E62" s="38">
        <f>'1.2.sz.mell.'!E62+'1.3.sz.mell.'!E62+'1.4.sz.mell.'!E62</f>
        <v>0</v>
      </c>
      <c r="F62" s="38">
        <f>'1.2.sz.mell.'!F62+'1.3.sz.mell.'!F62+'1.4.sz.mell.'!F62</f>
        <v>0</v>
      </c>
      <c r="G62" s="38">
        <f>'1.2.sz.mell.'!G62+'1.3.sz.mell.'!G62+'1.4.sz.mell.'!G62</f>
        <v>0</v>
      </c>
      <c r="H62" s="121"/>
    </row>
    <row r="63" spans="1:8" s="26" customFormat="1" ht="12" customHeight="1" thickBot="1" x14ac:dyDescent="0.25">
      <c r="A63" s="33" t="s">
        <v>160</v>
      </c>
      <c r="B63" s="34" t="s">
        <v>161</v>
      </c>
      <c r="C63" s="38">
        <f>'1.2.sz.mell.'!C63+'1.3.sz.mell.'!C63+'1.4.sz.mell.'!C63</f>
        <v>0</v>
      </c>
      <c r="D63" s="38">
        <f>'1.2.sz.mell.'!D63+'1.3.sz.mell.'!D63+'1.4.sz.mell.'!D63</f>
        <v>0</v>
      </c>
      <c r="E63" s="38">
        <f>'1.2.sz.mell.'!E63+'1.3.sz.mell.'!E63+'1.4.sz.mell.'!E63</f>
        <v>0</v>
      </c>
      <c r="F63" s="38">
        <f>'1.2.sz.mell.'!F63+'1.3.sz.mell.'!F63+'1.4.sz.mell.'!F63</f>
        <v>0</v>
      </c>
      <c r="G63" s="38">
        <f>'1.2.sz.mell.'!G63+'1.3.sz.mell.'!G63+'1.4.sz.mell.'!G63</f>
        <v>0</v>
      </c>
      <c r="H63" s="121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f>SUM(C65:C66)</f>
        <v>2164</v>
      </c>
      <c r="D64" s="11">
        <f>SUM(D65:D66)</f>
        <v>0</v>
      </c>
      <c r="E64" s="11">
        <f>SUM(E65:E66)</f>
        <v>2134</v>
      </c>
      <c r="F64" s="11">
        <f>SUM(F65:F66)</f>
        <v>0</v>
      </c>
      <c r="G64" s="11">
        <f>SUM(G65:G66)</f>
        <v>2134</v>
      </c>
      <c r="H64" s="116">
        <f>G64/E64*100</f>
        <v>100</v>
      </c>
    </row>
    <row r="65" spans="1:8" s="26" customFormat="1" ht="12" customHeight="1" x14ac:dyDescent="0.2">
      <c r="A65" s="27" t="s">
        <v>164</v>
      </c>
      <c r="B65" s="28" t="s">
        <v>165</v>
      </c>
      <c r="C65" s="38">
        <f>'1.2.sz.mell.'!C65+'1.3.sz.mell.'!C65+'1.4.sz.mell.'!C65</f>
        <v>2164</v>
      </c>
      <c r="D65" s="38">
        <f>'1.2.sz.mell.'!D65+'1.3.sz.mell.'!D65+'1.4.sz.mell.'!D65</f>
        <v>0</v>
      </c>
      <c r="E65" s="38">
        <f>'1.2.sz.mell.'!E65+'1.3.sz.mell.'!E65+'1.4.sz.mell.'!E65</f>
        <v>2134</v>
      </c>
      <c r="F65" s="38">
        <f>'1.2.sz.mell.'!F65+'1.3.sz.mell.'!F65+'1.4.sz.mell.'!F65</f>
        <v>0</v>
      </c>
      <c r="G65" s="38">
        <f>'1.2.sz.mell.'!G65+'1.3.sz.mell.'!G65+'1.4.sz.mell.'!G65</f>
        <v>2134</v>
      </c>
      <c r="H65" s="121">
        <f>G65/E65*100</f>
        <v>100</v>
      </c>
    </row>
    <row r="66" spans="1:8" s="26" customFormat="1" ht="12" customHeight="1" thickBot="1" x14ac:dyDescent="0.25">
      <c r="A66" s="33" t="s">
        <v>166</v>
      </c>
      <c r="B66" s="34" t="s">
        <v>167</v>
      </c>
      <c r="C66" s="38">
        <f>'1.2.sz.mell.'!C66+'1.3.sz.mell.'!C66+'1.4.sz.mell.'!C66</f>
        <v>0</v>
      </c>
      <c r="D66" s="38">
        <f>'1.2.sz.mell.'!D66+'1.3.sz.mell.'!D66+'1.4.sz.mell.'!D66</f>
        <v>0</v>
      </c>
      <c r="E66" s="38">
        <f>'1.2.sz.mell.'!E66+'1.3.sz.mell.'!E66+'1.4.sz.mell.'!E66</f>
        <v>0</v>
      </c>
      <c r="F66" s="38">
        <f>'1.2.sz.mell.'!F66+'1.3.sz.mell.'!F66+'1.4.sz.mell.'!F66</f>
        <v>0</v>
      </c>
      <c r="G66" s="38">
        <f>'1.2.sz.mell.'!G66+'1.3.sz.mell.'!G66+'1.4.sz.mell.'!G66</f>
        <v>0</v>
      </c>
      <c r="H66" s="121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f>SUM(C68:C70)</f>
        <v>0</v>
      </c>
      <c r="D67" s="11">
        <f>SUM(D68:D70)</f>
        <v>0</v>
      </c>
      <c r="E67" s="11">
        <f>SUM(E68:E70)</f>
        <v>0</v>
      </c>
      <c r="F67" s="11">
        <f>SUM(F68:F70)</f>
        <v>0</v>
      </c>
      <c r="G67" s="11">
        <f>SUM(G68:G70)</f>
        <v>0</v>
      </c>
      <c r="H67" s="116"/>
    </row>
    <row r="68" spans="1:8" s="26" customFormat="1" ht="12" customHeight="1" x14ac:dyDescent="0.2">
      <c r="A68" s="27" t="s">
        <v>170</v>
      </c>
      <c r="B68" s="28" t="s">
        <v>171</v>
      </c>
      <c r="C68" s="38">
        <f>'1.2.sz.mell.'!C68+'1.3.sz.mell.'!C68+'1.4.sz.mell.'!C68</f>
        <v>0</v>
      </c>
      <c r="D68" s="38">
        <f>'1.2.sz.mell.'!D68+'1.3.sz.mell.'!D68+'1.4.sz.mell.'!D68</f>
        <v>0</v>
      </c>
      <c r="E68" s="38">
        <f>'1.2.sz.mell.'!E68+'1.3.sz.mell.'!E68+'1.4.sz.mell.'!E68</f>
        <v>0</v>
      </c>
      <c r="F68" s="38">
        <f>'1.2.sz.mell.'!F68+'1.3.sz.mell.'!F68+'1.4.sz.mell.'!F68</f>
        <v>0</v>
      </c>
      <c r="G68" s="38">
        <f>'1.2.sz.mell.'!G68+'1.3.sz.mell.'!G68+'1.4.sz.mell.'!G68</f>
        <v>0</v>
      </c>
      <c r="H68" s="121"/>
    </row>
    <row r="69" spans="1:8" s="26" customFormat="1" ht="12" customHeight="1" x14ac:dyDescent="0.2">
      <c r="A69" s="30" t="s">
        <v>172</v>
      </c>
      <c r="B69" s="31" t="s">
        <v>173</v>
      </c>
      <c r="C69" s="38">
        <f>'1.2.sz.mell.'!C69+'1.3.sz.mell.'!C69+'1.4.sz.mell.'!C69</f>
        <v>0</v>
      </c>
      <c r="D69" s="38">
        <f>'1.2.sz.mell.'!D69+'1.3.sz.mell.'!D69+'1.4.sz.mell.'!D69</f>
        <v>0</v>
      </c>
      <c r="E69" s="38">
        <f>'1.2.sz.mell.'!E69+'1.3.sz.mell.'!E69+'1.4.sz.mell.'!E69</f>
        <v>0</v>
      </c>
      <c r="F69" s="38">
        <f>'1.2.sz.mell.'!F69+'1.3.sz.mell.'!F69+'1.4.sz.mell.'!F69</f>
        <v>0</v>
      </c>
      <c r="G69" s="38">
        <f>'1.2.sz.mell.'!G69+'1.3.sz.mell.'!G69+'1.4.sz.mell.'!G69</f>
        <v>0</v>
      </c>
      <c r="H69" s="121"/>
    </row>
    <row r="70" spans="1:8" s="26" customFormat="1" ht="12" customHeight="1" thickBot="1" x14ac:dyDescent="0.25">
      <c r="A70" s="33" t="s">
        <v>174</v>
      </c>
      <c r="B70" s="34" t="s">
        <v>175</v>
      </c>
      <c r="C70" s="38">
        <f>'1.2.sz.mell.'!C70+'1.3.sz.mell.'!C70+'1.4.sz.mell.'!C70</f>
        <v>0</v>
      </c>
      <c r="D70" s="38">
        <f>'1.2.sz.mell.'!D70+'1.3.sz.mell.'!D70+'1.4.sz.mell.'!D70</f>
        <v>0</v>
      </c>
      <c r="E70" s="38">
        <f>'1.2.sz.mell.'!E70+'1.3.sz.mell.'!E70+'1.4.sz.mell.'!E70</f>
        <v>0</v>
      </c>
      <c r="F70" s="38">
        <f>'1.2.sz.mell.'!F70+'1.3.sz.mell.'!F70+'1.4.sz.mell.'!F70</f>
        <v>0</v>
      </c>
      <c r="G70" s="38">
        <f>'1.2.sz.mell.'!G70+'1.3.sz.mell.'!G70+'1.4.sz.mell.'!G70</f>
        <v>0</v>
      </c>
      <c r="H70" s="121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f>SUM(C72:C75)</f>
        <v>0</v>
      </c>
      <c r="D71" s="11">
        <f>SUM(D72:D75)</f>
        <v>0</v>
      </c>
      <c r="E71" s="11">
        <f>SUM(E72:E75)</f>
        <v>0</v>
      </c>
      <c r="F71" s="11">
        <f>SUM(F72:F75)</f>
        <v>0</v>
      </c>
      <c r="G71" s="11">
        <f>SUM(G72:G75)</f>
        <v>0</v>
      </c>
      <c r="H71" s="116"/>
    </row>
    <row r="72" spans="1:8" s="26" customFormat="1" ht="12" customHeight="1" x14ac:dyDescent="0.2">
      <c r="A72" s="43" t="s">
        <v>178</v>
      </c>
      <c r="B72" s="28" t="s">
        <v>179</v>
      </c>
      <c r="C72" s="38">
        <f>'1.2.sz.mell.'!C72+'1.3.sz.mell.'!C72+'1.4.sz.mell.'!C72</f>
        <v>0</v>
      </c>
      <c r="D72" s="38">
        <f>'1.2.sz.mell.'!D72+'1.3.sz.mell.'!D72+'1.4.sz.mell.'!D72</f>
        <v>0</v>
      </c>
      <c r="E72" s="38">
        <f>'1.2.sz.mell.'!E72+'1.3.sz.mell.'!E72+'1.4.sz.mell.'!E72</f>
        <v>0</v>
      </c>
      <c r="F72" s="38">
        <f>'1.2.sz.mell.'!F72+'1.3.sz.mell.'!F72+'1.4.sz.mell.'!F72</f>
        <v>0</v>
      </c>
      <c r="G72" s="38">
        <f>'1.2.sz.mell.'!G72+'1.3.sz.mell.'!G72+'1.4.sz.mell.'!G72</f>
        <v>0</v>
      </c>
      <c r="H72" s="121"/>
    </row>
    <row r="73" spans="1:8" s="26" customFormat="1" ht="12" customHeight="1" x14ac:dyDescent="0.2">
      <c r="A73" s="44" t="s">
        <v>180</v>
      </c>
      <c r="B73" s="31" t="s">
        <v>181</v>
      </c>
      <c r="C73" s="38">
        <f>'1.2.sz.mell.'!C73+'1.3.sz.mell.'!C73+'1.4.sz.mell.'!C73</f>
        <v>0</v>
      </c>
      <c r="D73" s="38">
        <f>'1.2.sz.mell.'!D73+'1.3.sz.mell.'!D73+'1.4.sz.mell.'!D73</f>
        <v>0</v>
      </c>
      <c r="E73" s="38">
        <f>'1.2.sz.mell.'!E73+'1.3.sz.mell.'!E73+'1.4.sz.mell.'!E73</f>
        <v>0</v>
      </c>
      <c r="F73" s="38">
        <f>'1.2.sz.mell.'!F73+'1.3.sz.mell.'!F73+'1.4.sz.mell.'!F73</f>
        <v>0</v>
      </c>
      <c r="G73" s="38">
        <f>'1.2.sz.mell.'!G73+'1.3.sz.mell.'!G73+'1.4.sz.mell.'!G73</f>
        <v>0</v>
      </c>
      <c r="H73" s="121"/>
    </row>
    <row r="74" spans="1:8" s="26" customFormat="1" ht="12" customHeight="1" x14ac:dyDescent="0.2">
      <c r="A74" s="44" t="s">
        <v>182</v>
      </c>
      <c r="B74" s="31" t="s">
        <v>183</v>
      </c>
      <c r="C74" s="38">
        <f>'1.2.sz.mell.'!C74+'1.3.sz.mell.'!C74+'1.4.sz.mell.'!C74</f>
        <v>0</v>
      </c>
      <c r="D74" s="38">
        <f>'1.2.sz.mell.'!D74+'1.3.sz.mell.'!D74+'1.4.sz.mell.'!D74</f>
        <v>0</v>
      </c>
      <c r="E74" s="38">
        <f>'1.2.sz.mell.'!E74+'1.3.sz.mell.'!E74+'1.4.sz.mell.'!E74</f>
        <v>0</v>
      </c>
      <c r="F74" s="38">
        <f>'1.2.sz.mell.'!F74+'1.3.sz.mell.'!F74+'1.4.sz.mell.'!F74</f>
        <v>0</v>
      </c>
      <c r="G74" s="38">
        <f>'1.2.sz.mell.'!G74+'1.3.sz.mell.'!G74+'1.4.sz.mell.'!G74</f>
        <v>0</v>
      </c>
      <c r="H74" s="121"/>
    </row>
    <row r="75" spans="1:8" s="26" customFormat="1" ht="12" customHeight="1" thickBot="1" x14ac:dyDescent="0.25">
      <c r="A75" s="45" t="s">
        <v>184</v>
      </c>
      <c r="B75" s="34" t="s">
        <v>185</v>
      </c>
      <c r="C75" s="38">
        <f>'1.2.sz.mell.'!C75+'1.3.sz.mell.'!C75+'1.4.sz.mell.'!C75</f>
        <v>0</v>
      </c>
      <c r="D75" s="38">
        <f>'1.2.sz.mell.'!D75+'1.3.sz.mell.'!D75+'1.4.sz.mell.'!D75</f>
        <v>0</v>
      </c>
      <c r="E75" s="38">
        <f>'1.2.sz.mell.'!E75+'1.3.sz.mell.'!E75+'1.4.sz.mell.'!E75</f>
        <v>0</v>
      </c>
      <c r="F75" s="38">
        <f>'1.2.sz.mell.'!F75+'1.3.sz.mell.'!F75+'1.4.sz.mell.'!F75</f>
        <v>0</v>
      </c>
      <c r="G75" s="38">
        <f>'1.2.sz.mell.'!G75+'1.3.sz.mell.'!G75+'1.4.sz.mell.'!G75</f>
        <v>0</v>
      </c>
      <c r="H75" s="121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/>
      <c r="F76" s="46"/>
      <c r="G76" s="46"/>
      <c r="H76" s="124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f>+C55+C59+C64+C67+C71+C76</f>
        <v>2164</v>
      </c>
      <c r="D77" s="14">
        <f>+D55+D59+D64+D67+D71+D76</f>
        <v>0</v>
      </c>
      <c r="E77" s="14">
        <f>+E55+E59+E64+E67+E71+E76</f>
        <v>2134</v>
      </c>
      <c r="F77" s="14">
        <f>+F55+F59+F64+F67+F71+F76</f>
        <v>0</v>
      </c>
      <c r="G77" s="14">
        <f>+G55+G59+G64+G67+G71+G76</f>
        <v>2134</v>
      </c>
      <c r="H77" s="119">
        <f>G77/E77*100</f>
        <v>100</v>
      </c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f>+C54+C77</f>
        <v>26055</v>
      </c>
      <c r="D78" s="14">
        <f>+D54+D77</f>
        <v>0</v>
      </c>
      <c r="E78" s="14">
        <f>+E54+E77</f>
        <v>27390</v>
      </c>
      <c r="F78" s="14">
        <f>+F54+F77</f>
        <v>0</v>
      </c>
      <c r="G78" s="14">
        <f>+G54+G77</f>
        <v>27119</v>
      </c>
      <c r="H78" s="119">
        <f>G78/E78*100</f>
        <v>99.010587805768523</v>
      </c>
    </row>
    <row r="79" spans="1:8" s="26" customFormat="1" ht="16.5" customHeight="1" x14ac:dyDescent="0.2">
      <c r="A79" s="50"/>
      <c r="B79" s="50"/>
      <c r="C79" s="51"/>
      <c r="D79" s="51"/>
      <c r="E79" s="51"/>
      <c r="F79" s="51"/>
      <c r="G79" s="51"/>
      <c r="H79" s="78"/>
    </row>
    <row r="80" spans="1:8" ht="16.5" customHeight="1" x14ac:dyDescent="0.25">
      <c r="A80" s="429" t="s">
        <v>192</v>
      </c>
      <c r="B80" s="429"/>
      <c r="C80" s="429"/>
      <c r="D80" s="429"/>
      <c r="E80" s="429"/>
      <c r="F80" s="429"/>
      <c r="G80" s="429"/>
      <c r="H80" s="429"/>
    </row>
    <row r="81" spans="1:8" s="53" customFormat="1" ht="16.5" customHeight="1" thickBot="1" x14ac:dyDescent="0.3">
      <c r="A81" s="431" t="s">
        <v>193</v>
      </c>
      <c r="B81" s="431"/>
      <c r="C81" s="52"/>
      <c r="D81" s="52"/>
      <c r="E81" s="52"/>
      <c r="F81" s="52"/>
      <c r="G81" s="52"/>
      <c r="H81" s="52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626</v>
      </c>
      <c r="D82" s="19" t="s">
        <v>627</v>
      </c>
      <c r="E82" s="19" t="s">
        <v>291</v>
      </c>
      <c r="F82" s="19" t="s">
        <v>628</v>
      </c>
      <c r="G82" s="19" t="s">
        <v>292</v>
      </c>
      <c r="H82" s="19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55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>SUM(C85:C89)</f>
        <v>25725</v>
      </c>
      <c r="D84" s="58">
        <f>SUM(D85:D89)</f>
        <v>0</v>
      </c>
      <c r="E84" s="58">
        <f>SUM(E85:E89)</f>
        <v>26090</v>
      </c>
      <c r="F84" s="58">
        <f>SUM(F85:F89)</f>
        <v>0</v>
      </c>
      <c r="G84" s="58">
        <f>SUM(G85:G89)</f>
        <v>21010</v>
      </c>
      <c r="H84" s="125">
        <f>G84/E84*100</f>
        <v>80.528938290532764</v>
      </c>
    </row>
    <row r="85" spans="1:8" ht="12" customHeight="1" x14ac:dyDescent="0.25">
      <c r="A85" s="59" t="s">
        <v>2</v>
      </c>
      <c r="B85" s="60" t="s">
        <v>33</v>
      </c>
      <c r="C85" s="61">
        <f>'1.2.sz.mell.'!C85+'1.3.sz.mell.'!C85+'1.4.sz.mell.'!C85</f>
        <v>195</v>
      </c>
      <c r="D85" s="61">
        <f>'1.2.sz.mell.'!D85+'1.3.sz.mell.'!D85+'1.4.sz.mell.'!D85</f>
        <v>0</v>
      </c>
      <c r="E85" s="61">
        <f>'1.2.sz.mell.'!E85+'1.3.sz.mell.'!E85+'1.4.sz.mell.'!E85</f>
        <v>195</v>
      </c>
      <c r="F85" s="61">
        <f>'1.2.sz.mell.'!F85+'1.3.sz.mell.'!F85+'1.4.sz.mell.'!F85</f>
        <v>0</v>
      </c>
      <c r="G85" s="61">
        <f>'1.2.sz.mell.'!G85+'1.3.sz.mell.'!G85+'1.4.sz.mell.'!G85</f>
        <v>29</v>
      </c>
      <c r="H85" s="126">
        <f>G85/E85*100</f>
        <v>14.871794871794872</v>
      </c>
    </row>
    <row r="86" spans="1:8" ht="12" customHeight="1" x14ac:dyDescent="0.25">
      <c r="A86" s="30" t="s">
        <v>3</v>
      </c>
      <c r="B86" s="2" t="s">
        <v>34</v>
      </c>
      <c r="C86" s="32">
        <f>'1.2.sz.mell.'!C86+'1.3.sz.mell.'!C86+'1.4.sz.mell.'!C86</f>
        <v>153</v>
      </c>
      <c r="D86" s="32">
        <f>'1.2.sz.mell.'!D86+'1.3.sz.mell.'!D86+'1.4.sz.mell.'!D86</f>
        <v>0</v>
      </c>
      <c r="E86" s="32">
        <f>'1.2.sz.mell.'!E86+'1.3.sz.mell.'!E86+'1.4.sz.mell.'!E86</f>
        <v>153</v>
      </c>
      <c r="F86" s="32">
        <f>'1.2.sz.mell.'!F86+'1.3.sz.mell.'!F86+'1.4.sz.mell.'!F86</f>
        <v>0</v>
      </c>
      <c r="G86" s="32">
        <f>'1.2.sz.mell.'!G86+'1.3.sz.mell.'!G86+'1.4.sz.mell.'!G86</f>
        <v>13</v>
      </c>
      <c r="H86" s="115">
        <f>G86/E86*100</f>
        <v>8.4967320261437909</v>
      </c>
    </row>
    <row r="87" spans="1:8" ht="12" customHeight="1" x14ac:dyDescent="0.25">
      <c r="A87" s="30" t="s">
        <v>4</v>
      </c>
      <c r="B87" s="2" t="s">
        <v>35</v>
      </c>
      <c r="C87" s="36">
        <f>'1.2.sz.mell.'!C87+'1.3.sz.mell.'!C87+'1.4.sz.mell.'!C87</f>
        <v>7470</v>
      </c>
      <c r="D87" s="36">
        <f>'1.2.sz.mell.'!D87+'1.3.sz.mell.'!D87+'1.4.sz.mell.'!D87</f>
        <v>0</v>
      </c>
      <c r="E87" s="36">
        <f>'1.2.sz.mell.'!E87+'1.3.sz.mell.'!E87+'1.4.sz.mell.'!E87</f>
        <v>7470</v>
      </c>
      <c r="F87" s="36">
        <f>'1.2.sz.mell.'!F87+'1.3.sz.mell.'!F87+'1.4.sz.mell.'!F87</f>
        <v>0</v>
      </c>
      <c r="G87" s="36">
        <f>'1.2.sz.mell.'!G87+'1.3.sz.mell.'!G87+'1.4.sz.mell.'!G87</f>
        <v>3202</v>
      </c>
      <c r="H87" s="118">
        <f>G87/E87*100</f>
        <v>42.86479250334672</v>
      </c>
    </row>
    <row r="88" spans="1:8" ht="12" customHeight="1" x14ac:dyDescent="0.25">
      <c r="A88" s="30" t="s">
        <v>5</v>
      </c>
      <c r="B88" s="62" t="s">
        <v>36</v>
      </c>
      <c r="C88" s="36">
        <f>'1.2.sz.mell.'!C88+'1.3.sz.mell.'!C88+'1.4.sz.mell.'!C88</f>
        <v>0</v>
      </c>
      <c r="D88" s="36">
        <f>'1.2.sz.mell.'!D88+'1.3.sz.mell.'!D88+'1.4.sz.mell.'!D88</f>
        <v>0</v>
      </c>
      <c r="E88" s="36">
        <f>'1.2.sz.mell.'!E88+'1.3.sz.mell.'!E88+'1.4.sz.mell.'!E88</f>
        <v>0</v>
      </c>
      <c r="F88" s="36">
        <f>'1.2.sz.mell.'!F88+'1.3.sz.mell.'!F88+'1.4.sz.mell.'!F88</f>
        <v>0</v>
      </c>
      <c r="G88" s="36">
        <f>'1.2.sz.mell.'!G88+'1.3.sz.mell.'!G88+'1.4.sz.mell.'!G88</f>
        <v>0</v>
      </c>
      <c r="H88" s="118"/>
    </row>
    <row r="89" spans="1:8" ht="12" customHeight="1" thickBot="1" x14ac:dyDescent="0.3">
      <c r="A89" s="30" t="s">
        <v>196</v>
      </c>
      <c r="B89" s="63" t="s">
        <v>37</v>
      </c>
      <c r="C89" s="36">
        <f>'1.2.sz.mell.'!C89+'1.3.sz.mell.'!C89+'1.4.sz.mell.'!C89</f>
        <v>17907</v>
      </c>
      <c r="D89" s="36">
        <f>'1.2.sz.mell.'!D89+'1.3.sz.mell.'!D89+'1.4.sz.mell.'!D89</f>
        <v>0</v>
      </c>
      <c r="E89" s="36">
        <f>'1.2.sz.mell.'!E89+'1.3.sz.mell.'!E89+'1.4.sz.mell.'!E89</f>
        <v>18272</v>
      </c>
      <c r="F89" s="36">
        <f>'1.2.sz.mell.'!F89+'1.3.sz.mell.'!F89+'1.4.sz.mell.'!F89</f>
        <v>0</v>
      </c>
      <c r="G89" s="36">
        <f>'1.2.sz.mell.'!G89+'1.3.sz.mell.'!G89+'1.4.sz.mell.'!G89</f>
        <v>17766</v>
      </c>
      <c r="H89" s="118">
        <f>G89/E89*100</f>
        <v>97.230735551663756</v>
      </c>
    </row>
    <row r="90" spans="1:8" ht="12" customHeight="1" thickBot="1" x14ac:dyDescent="0.3">
      <c r="A90" s="24" t="s">
        <v>6</v>
      </c>
      <c r="B90" s="65" t="s">
        <v>197</v>
      </c>
      <c r="C90" s="11">
        <f>+C91+C93+C95</f>
        <v>330</v>
      </c>
      <c r="D90" s="11">
        <f>+D91+D93+D95</f>
        <v>0</v>
      </c>
      <c r="E90" s="11">
        <f>+E91+E93+E95</f>
        <v>406</v>
      </c>
      <c r="F90" s="11">
        <f>+F91+F93+F95</f>
        <v>0</v>
      </c>
      <c r="G90" s="11">
        <f>+G91+G93+G95</f>
        <v>406</v>
      </c>
      <c r="H90" s="116">
        <f>G90/E90*100</f>
        <v>100</v>
      </c>
    </row>
    <row r="91" spans="1:8" ht="12" customHeight="1" x14ac:dyDescent="0.25">
      <c r="A91" s="27" t="s">
        <v>7</v>
      </c>
      <c r="B91" s="2" t="s">
        <v>38</v>
      </c>
      <c r="C91" s="29">
        <f>'1.2.sz.mell.'!C91+'1.3.sz.mell.'!C91+'1.4.sz.mell.'!C91</f>
        <v>330</v>
      </c>
      <c r="D91" s="29">
        <f>'1.2.sz.mell.'!D91+'1.3.sz.mell.'!D91+'1.4.sz.mell.'!D91</f>
        <v>0</v>
      </c>
      <c r="E91" s="29">
        <f>'1.2.sz.mell.'!E91+'1.3.sz.mell.'!E91+'1.4.sz.mell.'!E91</f>
        <v>406</v>
      </c>
      <c r="F91" s="29">
        <f>'1.2.sz.mell.'!F91+'1.3.sz.mell.'!F91+'1.4.sz.mell.'!F91</f>
        <v>0</v>
      </c>
      <c r="G91" s="29">
        <f>'1.2.sz.mell.'!G91+'1.3.sz.mell.'!G91+'1.4.sz.mell.'!G91</f>
        <v>406</v>
      </c>
      <c r="H91" s="117">
        <f>G91/E91*100</f>
        <v>100</v>
      </c>
    </row>
    <row r="92" spans="1:8" ht="12" customHeight="1" x14ac:dyDescent="0.25">
      <c r="A92" s="27" t="s">
        <v>9</v>
      </c>
      <c r="B92" s="66" t="s">
        <v>198</v>
      </c>
      <c r="C92" s="29">
        <f>'1.2.sz.mell.'!C92+'1.3.sz.mell.'!C92+'1.4.sz.mell.'!C92</f>
        <v>0</v>
      </c>
      <c r="D92" s="29">
        <f>'1.2.sz.mell.'!D92+'1.3.sz.mell.'!D92+'1.4.sz.mell.'!D92</f>
        <v>0</v>
      </c>
      <c r="E92" s="29">
        <f>'1.2.sz.mell.'!E92+'1.3.sz.mell.'!E92+'1.4.sz.mell.'!E92</f>
        <v>0</v>
      </c>
      <c r="F92" s="29">
        <f>'1.2.sz.mell.'!F92+'1.3.sz.mell.'!F92+'1.4.sz.mell.'!F92</f>
        <v>0</v>
      </c>
      <c r="G92" s="29">
        <f>'1.2.sz.mell.'!G92+'1.3.sz.mell.'!G92+'1.4.sz.mell.'!G92</f>
        <v>0</v>
      </c>
      <c r="H92" s="117"/>
    </row>
    <row r="93" spans="1:8" ht="12" customHeight="1" x14ac:dyDescent="0.25">
      <c r="A93" s="27" t="s">
        <v>10</v>
      </c>
      <c r="B93" s="66" t="s">
        <v>39</v>
      </c>
      <c r="C93" s="32">
        <f>'1.2.sz.mell.'!C93+'1.3.sz.mell.'!C93+'1.4.sz.mell.'!C93</f>
        <v>0</v>
      </c>
      <c r="D93" s="32">
        <f>'1.2.sz.mell.'!D93+'1.3.sz.mell.'!D93+'1.4.sz.mell.'!D93</f>
        <v>0</v>
      </c>
      <c r="E93" s="32">
        <f>'1.2.sz.mell.'!E93+'1.3.sz.mell.'!E93+'1.4.sz.mell.'!E93</f>
        <v>0</v>
      </c>
      <c r="F93" s="32">
        <f>'1.2.sz.mell.'!F93+'1.3.sz.mell.'!F93+'1.4.sz.mell.'!F93</f>
        <v>0</v>
      </c>
      <c r="G93" s="32">
        <f>'1.2.sz.mell.'!G93+'1.3.sz.mell.'!G93+'1.4.sz.mell.'!G93</f>
        <v>0</v>
      </c>
      <c r="H93" s="115"/>
    </row>
    <row r="94" spans="1:8" ht="12" customHeight="1" x14ac:dyDescent="0.25">
      <c r="A94" s="27" t="s">
        <v>11</v>
      </c>
      <c r="B94" s="66" t="s">
        <v>199</v>
      </c>
      <c r="C94" s="12">
        <f>'1.2.sz.mell.'!C94+'1.3.sz.mell.'!C94+'1.4.sz.mell.'!C94</f>
        <v>0</v>
      </c>
      <c r="D94" s="12">
        <f>'1.2.sz.mell.'!D94+'1.3.sz.mell.'!D94+'1.4.sz.mell.'!D94</f>
        <v>0</v>
      </c>
      <c r="E94" s="12">
        <f>'1.2.sz.mell.'!E94+'1.3.sz.mell.'!E94+'1.4.sz.mell.'!E94</f>
        <v>0</v>
      </c>
      <c r="F94" s="12">
        <f>'1.2.sz.mell.'!F94+'1.3.sz.mell.'!F94+'1.4.sz.mell.'!F94</f>
        <v>0</v>
      </c>
      <c r="G94" s="12">
        <f>'1.2.sz.mell.'!G94+'1.3.sz.mell.'!G94+'1.4.sz.mell.'!G94</f>
        <v>0</v>
      </c>
      <c r="H94" s="127"/>
    </row>
    <row r="95" spans="1:8" ht="12" customHeight="1" thickBot="1" x14ac:dyDescent="0.3">
      <c r="A95" s="27" t="s">
        <v>83</v>
      </c>
      <c r="B95" s="67" t="s">
        <v>200</v>
      </c>
      <c r="C95" s="12">
        <f>'1.2.sz.mell.'!C95+'1.3.sz.mell.'!C95+'1.4.sz.mell.'!C95</f>
        <v>0</v>
      </c>
      <c r="D95" s="12">
        <f>'1.2.sz.mell.'!D95+'1.3.sz.mell.'!D95+'1.4.sz.mell.'!D95</f>
        <v>0</v>
      </c>
      <c r="E95" s="12">
        <f>'1.2.sz.mell.'!E95+'1.3.sz.mell.'!E95+'1.4.sz.mell.'!E95</f>
        <v>0</v>
      </c>
      <c r="F95" s="12">
        <f>'1.2.sz.mell.'!F95+'1.3.sz.mell.'!F95+'1.4.sz.mell.'!F95</f>
        <v>0</v>
      </c>
      <c r="G95" s="12">
        <f>'1.2.sz.mell.'!G95+'1.3.sz.mell.'!G95+'1.4.sz.mell.'!G95</f>
        <v>0</v>
      </c>
      <c r="H95" s="127"/>
    </row>
    <row r="96" spans="1:8" ht="12" customHeight="1" thickBot="1" x14ac:dyDescent="0.3">
      <c r="A96" s="24" t="s">
        <v>12</v>
      </c>
      <c r="B96" s="5" t="s">
        <v>201</v>
      </c>
      <c r="C96" s="11">
        <f>+C97+C98</f>
        <v>0</v>
      </c>
      <c r="D96" s="11">
        <f>+D97+D98</f>
        <v>0</v>
      </c>
      <c r="E96" s="11">
        <f>+E97+E98</f>
        <v>894</v>
      </c>
      <c r="F96" s="11">
        <f>+F97+F98</f>
        <v>0</v>
      </c>
      <c r="G96" s="11">
        <f>+G97+G98</f>
        <v>0</v>
      </c>
      <c r="H96" s="116"/>
    </row>
    <row r="97" spans="1:8" ht="12" customHeight="1" x14ac:dyDescent="0.25">
      <c r="A97" s="27" t="s">
        <v>88</v>
      </c>
      <c r="B97" s="4" t="s">
        <v>202</v>
      </c>
      <c r="C97" s="29">
        <f>'1.2.sz.mell.'!C97+'1.3.sz.mell.'!C97+'1.4.sz.mell.'!C97</f>
        <v>0</v>
      </c>
      <c r="D97" s="29">
        <f>'1.2.sz.mell.'!D97+'1.3.sz.mell.'!D97+'1.4.sz.mell.'!D97</f>
        <v>0</v>
      </c>
      <c r="E97" s="29">
        <f>'1.2.sz.mell.'!E97+'1.3.sz.mell.'!E97+'1.4.sz.mell.'!E97</f>
        <v>894</v>
      </c>
      <c r="F97" s="29">
        <f>'1.2.sz.mell.'!F97+'1.3.sz.mell.'!F97+'1.4.sz.mell.'!F97</f>
        <v>0</v>
      </c>
      <c r="G97" s="29">
        <f>'1.2.sz.mell.'!G97+'1.3.sz.mell.'!G97+'1.4.sz.mell.'!G97</f>
        <v>0</v>
      </c>
      <c r="H97" s="117"/>
    </row>
    <row r="98" spans="1:8" ht="12" customHeight="1" thickBot="1" x14ac:dyDescent="0.3">
      <c r="A98" s="33" t="s">
        <v>90</v>
      </c>
      <c r="B98" s="66" t="s">
        <v>203</v>
      </c>
      <c r="C98" s="36">
        <f>'1.2.sz.mell.'!C98+'1.3.sz.mell.'!C98+'1.4.sz.mell.'!C98</f>
        <v>0</v>
      </c>
      <c r="D98" s="36">
        <f>'1.2.sz.mell.'!D98+'1.3.sz.mell.'!D98+'1.4.sz.mell.'!D98</f>
        <v>0</v>
      </c>
      <c r="E98" s="36">
        <f>'1.2.sz.mell.'!E98+'1.3.sz.mell.'!E98+'1.4.sz.mell.'!E98</f>
        <v>0</v>
      </c>
      <c r="F98" s="36">
        <f>'1.2.sz.mell.'!F98+'1.3.sz.mell.'!F98+'1.4.sz.mell.'!F98</f>
        <v>0</v>
      </c>
      <c r="G98" s="36">
        <f>'1.2.sz.mell.'!G98+'1.3.sz.mell.'!G98+'1.4.sz.mell.'!G98</f>
        <v>0</v>
      </c>
      <c r="H98" s="118"/>
    </row>
    <row r="99" spans="1:8" ht="12" customHeight="1" thickBot="1" x14ac:dyDescent="0.3">
      <c r="A99" s="24" t="s">
        <v>14</v>
      </c>
      <c r="B99" s="5" t="s">
        <v>71</v>
      </c>
      <c r="C99" s="11">
        <f>+C84+C90+C96</f>
        <v>26055</v>
      </c>
      <c r="D99" s="11">
        <f>+D84+D90+D96</f>
        <v>0</v>
      </c>
      <c r="E99" s="11">
        <f>+E84+E90+E96</f>
        <v>27390</v>
      </c>
      <c r="F99" s="11">
        <f>+F84+F90+F96</f>
        <v>0</v>
      </c>
      <c r="G99" s="11">
        <f>+G84+G90+G96</f>
        <v>21416</v>
      </c>
      <c r="H99" s="116">
        <f>G99/E99*100</f>
        <v>78.189120116830964</v>
      </c>
    </row>
    <row r="100" spans="1:8" ht="12" customHeight="1" thickBot="1" x14ac:dyDescent="0.3">
      <c r="A100" s="24" t="s">
        <v>18</v>
      </c>
      <c r="B100" s="5" t="s">
        <v>40</v>
      </c>
      <c r="C100" s="11">
        <f>+C101+C102+C103</f>
        <v>0</v>
      </c>
      <c r="D100" s="11">
        <f>+D101+D102+D103</f>
        <v>0</v>
      </c>
      <c r="E100" s="11">
        <f>+E101+E102+E103</f>
        <v>0</v>
      </c>
      <c r="F100" s="11">
        <f>+F101+F102+F103</f>
        <v>0</v>
      </c>
      <c r="G100" s="11">
        <f>+G101+G102+G103</f>
        <v>0</v>
      </c>
      <c r="H100" s="116"/>
    </row>
    <row r="101" spans="1:8" ht="12" customHeight="1" x14ac:dyDescent="0.25">
      <c r="A101" s="27" t="s">
        <v>19</v>
      </c>
      <c r="B101" s="4" t="s">
        <v>41</v>
      </c>
      <c r="C101" s="12">
        <f>'1.2.sz.mell.'!C101+'1.3.sz.mell.'!C101+'1.4.sz.mell.'!C101</f>
        <v>0</v>
      </c>
      <c r="D101" s="12">
        <f>'1.2.sz.mell.'!D101+'1.3.sz.mell.'!D101+'1.4.sz.mell.'!D101</f>
        <v>0</v>
      </c>
      <c r="E101" s="12">
        <f>'1.2.sz.mell.'!E101+'1.3.sz.mell.'!E101+'1.4.sz.mell.'!E101</f>
        <v>0</v>
      </c>
      <c r="F101" s="12">
        <f>'1.2.sz.mell.'!F101+'1.3.sz.mell.'!F101+'1.4.sz.mell.'!F101</f>
        <v>0</v>
      </c>
      <c r="G101" s="12">
        <f>'1.2.sz.mell.'!G101+'1.3.sz.mell.'!G101+'1.4.sz.mell.'!G101</f>
        <v>0</v>
      </c>
      <c r="H101" s="127"/>
    </row>
    <row r="102" spans="1:8" ht="12" customHeight="1" x14ac:dyDescent="0.25">
      <c r="A102" s="27" t="s">
        <v>21</v>
      </c>
      <c r="B102" s="4" t="s">
        <v>42</v>
      </c>
      <c r="C102" s="12">
        <f>'1.2.sz.mell.'!C102+'1.3.sz.mell.'!C102+'1.4.sz.mell.'!C102</f>
        <v>0</v>
      </c>
      <c r="D102" s="12">
        <f>'1.2.sz.mell.'!D102+'1.3.sz.mell.'!D102+'1.4.sz.mell.'!D102</f>
        <v>0</v>
      </c>
      <c r="E102" s="12">
        <f>'1.2.sz.mell.'!E102+'1.3.sz.mell.'!E102+'1.4.sz.mell.'!E102</f>
        <v>0</v>
      </c>
      <c r="F102" s="12">
        <f>'1.2.sz.mell.'!F102+'1.3.sz.mell.'!F102+'1.4.sz.mell.'!F102</f>
        <v>0</v>
      </c>
      <c r="G102" s="12">
        <f>'1.2.sz.mell.'!G102+'1.3.sz.mell.'!G102+'1.4.sz.mell.'!G102</f>
        <v>0</v>
      </c>
      <c r="H102" s="127"/>
    </row>
    <row r="103" spans="1:8" ht="12" customHeight="1" thickBot="1" x14ac:dyDescent="0.3">
      <c r="A103" s="64" t="s">
        <v>23</v>
      </c>
      <c r="B103" s="13" t="s">
        <v>43</v>
      </c>
      <c r="C103" s="12">
        <f>'1.2.sz.mell.'!C103+'1.3.sz.mell.'!C103+'1.4.sz.mell.'!C103</f>
        <v>0</v>
      </c>
      <c r="D103" s="12">
        <f>'1.2.sz.mell.'!D103+'1.3.sz.mell.'!D103+'1.4.sz.mell.'!D103</f>
        <v>0</v>
      </c>
      <c r="E103" s="12">
        <f>'1.2.sz.mell.'!E103+'1.3.sz.mell.'!E103+'1.4.sz.mell.'!E103</f>
        <v>0</v>
      </c>
      <c r="F103" s="12">
        <f>'1.2.sz.mell.'!F103+'1.3.sz.mell.'!F103+'1.4.sz.mell.'!F103</f>
        <v>0</v>
      </c>
      <c r="G103" s="12">
        <f>'1.2.sz.mell.'!G103+'1.3.sz.mell.'!G103+'1.4.sz.mell.'!G103</f>
        <v>0</v>
      </c>
      <c r="H103" s="127"/>
    </row>
    <row r="104" spans="1:8" ht="12" customHeight="1" thickBot="1" x14ac:dyDescent="0.3">
      <c r="A104" s="24" t="s">
        <v>25</v>
      </c>
      <c r="B104" s="5" t="s">
        <v>44</v>
      </c>
      <c r="C104" s="11">
        <f>+C105+C106+C107+C108</f>
        <v>0</v>
      </c>
      <c r="D104" s="11">
        <f>+D105+D106+D107+D108</f>
        <v>0</v>
      </c>
      <c r="E104" s="11">
        <f>+E105+E106+E107+E108</f>
        <v>0</v>
      </c>
      <c r="F104" s="11">
        <f>+F105+F106+F107+F108</f>
        <v>0</v>
      </c>
      <c r="G104" s="11">
        <f>+G105+G106+G107+G108</f>
        <v>0</v>
      </c>
      <c r="H104" s="116"/>
    </row>
    <row r="105" spans="1:8" ht="12" customHeight="1" x14ac:dyDescent="0.25">
      <c r="A105" s="27" t="s">
        <v>45</v>
      </c>
      <c r="B105" s="4" t="s">
        <v>46</v>
      </c>
      <c r="C105" s="12">
        <f>'1.2.sz.mell.'!C105+'1.3.sz.mell.'!C105+'1.4.sz.mell.'!C105</f>
        <v>0</v>
      </c>
      <c r="D105" s="12">
        <f>'1.2.sz.mell.'!D105+'1.3.sz.mell.'!D105+'1.4.sz.mell.'!D105</f>
        <v>0</v>
      </c>
      <c r="E105" s="12">
        <f>'1.2.sz.mell.'!E105+'1.3.sz.mell.'!E105+'1.4.sz.mell.'!E105</f>
        <v>0</v>
      </c>
      <c r="F105" s="12">
        <f>'1.2.sz.mell.'!F105+'1.3.sz.mell.'!F105+'1.4.sz.mell.'!F105</f>
        <v>0</v>
      </c>
      <c r="G105" s="12">
        <f>'1.2.sz.mell.'!G105+'1.3.sz.mell.'!G105+'1.4.sz.mell.'!G105</f>
        <v>0</v>
      </c>
      <c r="H105" s="127"/>
    </row>
    <row r="106" spans="1:8" ht="12" customHeight="1" x14ac:dyDescent="0.25">
      <c r="A106" s="27" t="s">
        <v>47</v>
      </c>
      <c r="B106" s="4" t="s">
        <v>48</v>
      </c>
      <c r="C106" s="12">
        <f>'1.2.sz.mell.'!C106+'1.3.sz.mell.'!C106+'1.4.sz.mell.'!C106</f>
        <v>0</v>
      </c>
      <c r="D106" s="12">
        <f>'1.2.sz.mell.'!D106+'1.3.sz.mell.'!D106+'1.4.sz.mell.'!D106</f>
        <v>0</v>
      </c>
      <c r="E106" s="12">
        <f>'1.2.sz.mell.'!E106+'1.3.sz.mell.'!E106+'1.4.sz.mell.'!E106</f>
        <v>0</v>
      </c>
      <c r="F106" s="12">
        <f>'1.2.sz.mell.'!F106+'1.3.sz.mell.'!F106+'1.4.sz.mell.'!F106</f>
        <v>0</v>
      </c>
      <c r="G106" s="12">
        <f>'1.2.sz.mell.'!G106+'1.3.sz.mell.'!G106+'1.4.sz.mell.'!G106</f>
        <v>0</v>
      </c>
      <c r="H106" s="127"/>
    </row>
    <row r="107" spans="1:8" ht="12" customHeight="1" x14ac:dyDescent="0.25">
      <c r="A107" s="27" t="s">
        <v>49</v>
      </c>
      <c r="B107" s="4" t="s">
        <v>50</v>
      </c>
      <c r="C107" s="12">
        <f>'1.2.sz.mell.'!C107+'1.3.sz.mell.'!C107+'1.4.sz.mell.'!C107</f>
        <v>0</v>
      </c>
      <c r="D107" s="12">
        <f>'1.2.sz.mell.'!D107+'1.3.sz.mell.'!D107+'1.4.sz.mell.'!D107</f>
        <v>0</v>
      </c>
      <c r="E107" s="12">
        <f>'1.2.sz.mell.'!E107+'1.3.sz.mell.'!E107+'1.4.sz.mell.'!E107</f>
        <v>0</v>
      </c>
      <c r="F107" s="12">
        <f>'1.2.sz.mell.'!F107+'1.3.sz.mell.'!F107+'1.4.sz.mell.'!F107</f>
        <v>0</v>
      </c>
      <c r="G107" s="12">
        <f>'1.2.sz.mell.'!G107+'1.3.sz.mell.'!G107+'1.4.sz.mell.'!G107</f>
        <v>0</v>
      </c>
      <c r="H107" s="127"/>
    </row>
    <row r="108" spans="1:8" ht="12" customHeight="1" thickBot="1" x14ac:dyDescent="0.3">
      <c r="A108" s="64" t="s">
        <v>51</v>
      </c>
      <c r="B108" s="13" t="s">
        <v>52</v>
      </c>
      <c r="C108" s="12">
        <f>'1.2.sz.mell.'!C108+'1.3.sz.mell.'!C108+'1.4.sz.mell.'!C108</f>
        <v>0</v>
      </c>
      <c r="D108" s="12">
        <f>'1.2.sz.mell.'!D108+'1.3.sz.mell.'!D108+'1.4.sz.mell.'!D108</f>
        <v>0</v>
      </c>
      <c r="E108" s="12">
        <f>'1.2.sz.mell.'!E108+'1.3.sz.mell.'!E108+'1.4.sz.mell.'!E108</f>
        <v>0</v>
      </c>
      <c r="F108" s="12">
        <f>'1.2.sz.mell.'!F108+'1.3.sz.mell.'!F108+'1.4.sz.mell.'!F108</f>
        <v>0</v>
      </c>
      <c r="G108" s="12">
        <f>'1.2.sz.mell.'!G108+'1.3.sz.mell.'!G108+'1.4.sz.mell.'!G108</f>
        <v>0</v>
      </c>
      <c r="H108" s="127"/>
    </row>
    <row r="109" spans="1:8" ht="12" customHeight="1" thickBot="1" x14ac:dyDescent="0.3">
      <c r="A109" s="24" t="s">
        <v>27</v>
      </c>
      <c r="B109" s="5" t="s">
        <v>53</v>
      </c>
      <c r="C109" s="14">
        <f>+C110+C111+C113+C114</f>
        <v>0</v>
      </c>
      <c r="D109" s="14">
        <f>+D110+D111+D113+D114</f>
        <v>0</v>
      </c>
      <c r="E109" s="14">
        <f>+E110+E111+E113+E114</f>
        <v>0</v>
      </c>
      <c r="F109" s="14">
        <f>+F110+F111+F113+F114</f>
        <v>0</v>
      </c>
      <c r="G109" s="14">
        <f>+G110+G111+G113+G114</f>
        <v>0</v>
      </c>
      <c r="H109" s="119"/>
    </row>
    <row r="110" spans="1:8" ht="12" customHeight="1" x14ac:dyDescent="0.25">
      <c r="A110" s="27" t="s">
        <v>54</v>
      </c>
      <c r="B110" s="4" t="s">
        <v>55</v>
      </c>
      <c r="C110" s="12">
        <f>'1.2.sz.mell.'!C110+'1.3.sz.mell.'!C110+'1.4.sz.mell.'!C110</f>
        <v>0</v>
      </c>
      <c r="D110" s="12">
        <f>'1.2.sz.mell.'!D110+'1.3.sz.mell.'!D110+'1.4.sz.mell.'!D110</f>
        <v>0</v>
      </c>
      <c r="E110" s="12">
        <f>'1.2.sz.mell.'!E110+'1.3.sz.mell.'!E110+'1.4.sz.mell.'!E110</f>
        <v>0</v>
      </c>
      <c r="F110" s="12">
        <f>'1.2.sz.mell.'!F110+'1.3.sz.mell.'!F110+'1.4.sz.mell.'!F110</f>
        <v>0</v>
      </c>
      <c r="G110" s="12">
        <f>'1.2.sz.mell.'!G110+'1.3.sz.mell.'!G110+'1.4.sz.mell.'!G110</f>
        <v>0</v>
      </c>
      <c r="H110" s="127"/>
    </row>
    <row r="111" spans="1:8" ht="12" customHeight="1" x14ac:dyDescent="0.25">
      <c r="A111" s="27" t="s">
        <v>56</v>
      </c>
      <c r="B111" s="4" t="s">
        <v>57</v>
      </c>
      <c r="C111" s="12">
        <f>'1.2.sz.mell.'!C111+'1.3.sz.mell.'!C111+'1.4.sz.mell.'!C111</f>
        <v>0</v>
      </c>
      <c r="D111" s="12">
        <f>'1.2.sz.mell.'!D111+'1.3.sz.mell.'!D111+'1.4.sz.mell.'!D111</f>
        <v>0</v>
      </c>
      <c r="E111" s="12">
        <f>'1.2.sz.mell.'!E111+'1.3.sz.mell.'!E111+'1.4.sz.mell.'!E111</f>
        <v>0</v>
      </c>
      <c r="F111" s="12">
        <f>'1.2.sz.mell.'!F111+'1.3.sz.mell.'!F111+'1.4.sz.mell.'!F111</f>
        <v>0</v>
      </c>
      <c r="G111" s="12">
        <f>'1.2.sz.mell.'!G111+'1.3.sz.mell.'!G111+'1.4.sz.mell.'!G111</f>
        <v>0</v>
      </c>
      <c r="H111" s="127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/>
      <c r="F112" s="12"/>
      <c r="G112" s="12"/>
      <c r="H112" s="127"/>
    </row>
    <row r="113" spans="1:13" ht="12" customHeight="1" x14ac:dyDescent="0.25">
      <c r="A113" s="27" t="s">
        <v>60</v>
      </c>
      <c r="B113" s="4" t="s">
        <v>59</v>
      </c>
      <c r="C113" s="12">
        <f>'1.2.sz.mell.'!C113+'1.3.sz.mell.'!C113+'1.4.sz.mell.'!C113</f>
        <v>0</v>
      </c>
      <c r="D113" s="12">
        <f>'1.2.sz.mell.'!D113+'1.3.sz.mell.'!D113+'1.4.sz.mell.'!D113</f>
        <v>0</v>
      </c>
      <c r="E113" s="12">
        <f>'1.2.sz.mell.'!E113+'1.3.sz.mell.'!E113+'1.4.sz.mell.'!E113</f>
        <v>0</v>
      </c>
      <c r="F113" s="12">
        <f>'1.2.sz.mell.'!F113+'1.3.sz.mell.'!F113+'1.4.sz.mell.'!F113</f>
        <v>0</v>
      </c>
      <c r="G113" s="12">
        <f>'1.2.sz.mell.'!G113+'1.3.sz.mell.'!G113+'1.4.sz.mell.'!G113</f>
        <v>0</v>
      </c>
      <c r="H113" s="127"/>
    </row>
    <row r="114" spans="1:13" ht="12" customHeight="1" thickBot="1" x14ac:dyDescent="0.3">
      <c r="A114" s="64" t="s">
        <v>72</v>
      </c>
      <c r="B114" s="13" t="s">
        <v>61</v>
      </c>
      <c r="C114" s="12">
        <f>'1.2.sz.mell.'!C114+'1.3.sz.mell.'!C114+'1.4.sz.mell.'!C114</f>
        <v>0</v>
      </c>
      <c r="D114" s="12">
        <f>'1.2.sz.mell.'!D114+'1.3.sz.mell.'!D114+'1.4.sz.mell.'!D114</f>
        <v>0</v>
      </c>
      <c r="E114" s="12">
        <f>'1.2.sz.mell.'!E114+'1.3.sz.mell.'!E114+'1.4.sz.mell.'!E114</f>
        <v>0</v>
      </c>
      <c r="F114" s="12">
        <f>'1.2.sz.mell.'!F114+'1.3.sz.mell.'!F114+'1.4.sz.mell.'!F114</f>
        <v>0</v>
      </c>
      <c r="G114" s="12">
        <f>'1.2.sz.mell.'!G114+'1.3.sz.mell.'!G114+'1.4.sz.mell.'!G114</f>
        <v>0</v>
      </c>
      <c r="H114" s="127"/>
    </row>
    <row r="115" spans="1:13" ht="12" customHeight="1" thickBot="1" x14ac:dyDescent="0.3">
      <c r="A115" s="24" t="s">
        <v>28</v>
      </c>
      <c r="B115" s="5" t="s">
        <v>62</v>
      </c>
      <c r="C115" s="68">
        <f>+C116+C117+C118+C119</f>
        <v>0</v>
      </c>
      <c r="D115" s="68">
        <f>+D116+D117+D118+D119</f>
        <v>0</v>
      </c>
      <c r="E115" s="68">
        <f>+E116+E117+E118+E119</f>
        <v>0</v>
      </c>
      <c r="F115" s="68">
        <f>+F116+F117+F118+F119</f>
        <v>0</v>
      </c>
      <c r="G115" s="68">
        <f>+G116+G117+G118+G119</f>
        <v>0</v>
      </c>
      <c r="H115" s="128"/>
    </row>
    <row r="116" spans="1:13" ht="12" customHeight="1" x14ac:dyDescent="0.25">
      <c r="A116" s="27" t="s">
        <v>63</v>
      </c>
      <c r="B116" s="4" t="s">
        <v>64</v>
      </c>
      <c r="C116" s="12">
        <f>'1.2.sz.mell.'!C116+'1.3.sz.mell.'!C116+'1.4.sz.mell.'!C116</f>
        <v>0</v>
      </c>
      <c r="D116" s="12">
        <f>'1.2.sz.mell.'!D116+'1.3.sz.mell.'!D116+'1.4.sz.mell.'!D116</f>
        <v>0</v>
      </c>
      <c r="E116" s="12">
        <f>'1.2.sz.mell.'!E116+'1.3.sz.mell.'!E116+'1.4.sz.mell.'!E116</f>
        <v>0</v>
      </c>
      <c r="F116" s="12">
        <f>'1.2.sz.mell.'!F116+'1.3.sz.mell.'!F116+'1.4.sz.mell.'!F116</f>
        <v>0</v>
      </c>
      <c r="G116" s="12">
        <f>'1.2.sz.mell.'!G116+'1.3.sz.mell.'!G116+'1.4.sz.mell.'!G116</f>
        <v>0</v>
      </c>
      <c r="H116" s="127"/>
    </row>
    <row r="117" spans="1:13" ht="12" customHeight="1" x14ac:dyDescent="0.25">
      <c r="A117" s="27" t="s">
        <v>65</v>
      </c>
      <c r="B117" s="4" t="s">
        <v>66</v>
      </c>
      <c r="C117" s="12">
        <f>'1.2.sz.mell.'!C117+'1.3.sz.mell.'!C117+'1.4.sz.mell.'!C117</f>
        <v>0</v>
      </c>
      <c r="D117" s="12">
        <f>'1.2.sz.mell.'!D117+'1.3.sz.mell.'!D117+'1.4.sz.mell.'!D117</f>
        <v>0</v>
      </c>
      <c r="E117" s="12">
        <f>'1.2.sz.mell.'!E117+'1.3.sz.mell.'!E117+'1.4.sz.mell.'!E117</f>
        <v>0</v>
      </c>
      <c r="F117" s="12">
        <f>'1.2.sz.mell.'!F117+'1.3.sz.mell.'!F117+'1.4.sz.mell.'!F117</f>
        <v>0</v>
      </c>
      <c r="G117" s="12">
        <f>'1.2.sz.mell.'!G117+'1.3.sz.mell.'!G117+'1.4.sz.mell.'!G117</f>
        <v>0</v>
      </c>
      <c r="H117" s="127"/>
    </row>
    <row r="118" spans="1:13" ht="12" customHeight="1" x14ac:dyDescent="0.25">
      <c r="A118" s="27" t="s">
        <v>67</v>
      </c>
      <c r="B118" s="4" t="s">
        <v>68</v>
      </c>
      <c r="C118" s="12">
        <f>'1.2.sz.mell.'!C118+'1.3.sz.mell.'!C118+'1.4.sz.mell.'!C118</f>
        <v>0</v>
      </c>
      <c r="D118" s="12">
        <f>'1.2.sz.mell.'!D118+'1.3.sz.mell.'!D118+'1.4.sz.mell.'!D118</f>
        <v>0</v>
      </c>
      <c r="E118" s="12">
        <f>'1.2.sz.mell.'!E118+'1.3.sz.mell.'!E118+'1.4.sz.mell.'!E118</f>
        <v>0</v>
      </c>
      <c r="F118" s="12">
        <f>'1.2.sz.mell.'!F118+'1.3.sz.mell.'!F118+'1.4.sz.mell.'!F118</f>
        <v>0</v>
      </c>
      <c r="G118" s="12">
        <f>'1.2.sz.mell.'!G118+'1.3.sz.mell.'!G118+'1.4.sz.mell.'!G118</f>
        <v>0</v>
      </c>
      <c r="H118" s="127"/>
    </row>
    <row r="119" spans="1:13" ht="12" customHeight="1" thickBot="1" x14ac:dyDescent="0.3">
      <c r="A119" s="64" t="s">
        <v>69</v>
      </c>
      <c r="B119" s="13" t="s">
        <v>70</v>
      </c>
      <c r="C119" s="395">
        <f>'1.2.sz.mell.'!C119+'1.3.sz.mell.'!C119+'1.4.sz.mell.'!C119</f>
        <v>0</v>
      </c>
      <c r="D119" s="395">
        <f>'1.2.sz.mell.'!D119+'1.3.sz.mell.'!D119+'1.4.sz.mell.'!D119</f>
        <v>0</v>
      </c>
      <c r="E119" s="395">
        <f>'1.2.sz.mell.'!E119+'1.3.sz.mell.'!E119+'1.4.sz.mell.'!E119</f>
        <v>0</v>
      </c>
      <c r="F119" s="395">
        <f>'1.2.sz.mell.'!F119+'1.3.sz.mell.'!F119+'1.4.sz.mell.'!F119</f>
        <v>0</v>
      </c>
      <c r="G119" s="395">
        <f>'1.2.sz.mell.'!G119+'1.3.sz.mell.'!G119+'1.4.sz.mell.'!G119</f>
        <v>0</v>
      </c>
      <c r="H119" s="127"/>
    </row>
    <row r="120" spans="1:13" ht="12" customHeight="1" thickBot="1" x14ac:dyDescent="0.3">
      <c r="A120" s="396" t="s">
        <v>29</v>
      </c>
      <c r="B120" s="5" t="s">
        <v>630</v>
      </c>
      <c r="C120" s="397"/>
      <c r="D120" s="397"/>
      <c r="E120" s="397"/>
      <c r="F120" s="397"/>
      <c r="G120" s="397"/>
      <c r="H120" s="398"/>
    </row>
    <row r="121" spans="1:13" ht="15" customHeight="1" thickBot="1" x14ac:dyDescent="0.3">
      <c r="A121" s="24" t="s">
        <v>31</v>
      </c>
      <c r="B121" s="5" t="s">
        <v>631</v>
      </c>
      <c r="C121" s="69">
        <f>+C100+C104+C109+C115</f>
        <v>0</v>
      </c>
      <c r="D121" s="69">
        <f>+D100+D104+D109+D115</f>
        <v>0</v>
      </c>
      <c r="E121" s="69">
        <f>+E100+E104+E109+E115</f>
        <v>0</v>
      </c>
      <c r="F121" s="69">
        <f>+F100+F104+F109+F115</f>
        <v>0</v>
      </c>
      <c r="G121" s="69">
        <f>+G100+G104+G109+G115</f>
        <v>0</v>
      </c>
      <c r="H121" s="129"/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632</v>
      </c>
      <c r="C122" s="69">
        <f>+C99+C121</f>
        <v>26055</v>
      </c>
      <c r="D122" s="69">
        <f>+D99+D121</f>
        <v>0</v>
      </c>
      <c r="E122" s="69">
        <f>+E99+E121</f>
        <v>27390</v>
      </c>
      <c r="F122" s="69">
        <f>+F99+F121</f>
        <v>0</v>
      </c>
      <c r="G122" s="69">
        <f>+G99+G121</f>
        <v>21416</v>
      </c>
      <c r="H122" s="129">
        <f>G122/E122*100</f>
        <v>78.189120116830964</v>
      </c>
    </row>
    <row r="123" spans="1:13" ht="7.5" customHeight="1" x14ac:dyDescent="0.25"/>
    <row r="124" spans="1:13" x14ac:dyDescent="0.25">
      <c r="A124" s="432" t="s">
        <v>204</v>
      </c>
      <c r="B124" s="432"/>
      <c r="C124" s="432"/>
      <c r="D124" s="372"/>
      <c r="E124" s="372"/>
      <c r="F124" s="372"/>
      <c r="G124" s="372"/>
      <c r="H124" s="372"/>
    </row>
    <row r="125" spans="1:13" ht="15" customHeight="1" thickBot="1" x14ac:dyDescent="0.3">
      <c r="A125" s="430" t="s">
        <v>205</v>
      </c>
      <c r="B125" s="430"/>
      <c r="C125" s="16"/>
      <c r="D125" s="16"/>
      <c r="E125" s="16"/>
      <c r="F125" s="16"/>
      <c r="G125" s="16"/>
      <c r="H125" s="16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1">+C54-C99</f>
        <v>-2164</v>
      </c>
      <c r="D126" s="11">
        <f t="shared" si="1"/>
        <v>0</v>
      </c>
      <c r="E126" s="11">
        <f t="shared" si="1"/>
        <v>-2134</v>
      </c>
      <c r="F126" s="11">
        <f t="shared" si="1"/>
        <v>0</v>
      </c>
      <c r="G126" s="11">
        <f t="shared" si="1"/>
        <v>3569</v>
      </c>
      <c r="H126" s="11">
        <f t="shared" si="1"/>
        <v>20.737867529668875</v>
      </c>
    </row>
    <row r="127" spans="1:13" ht="27.75" customHeight="1" thickBot="1" x14ac:dyDescent="0.3">
      <c r="A127" s="24" t="s">
        <v>6</v>
      </c>
      <c r="B127" s="65" t="s">
        <v>207</v>
      </c>
      <c r="C127" s="11">
        <f t="shared" ref="C127:H127" si="2">+C77-C121</f>
        <v>2164</v>
      </c>
      <c r="D127" s="11">
        <f t="shared" si="2"/>
        <v>0</v>
      </c>
      <c r="E127" s="11">
        <f t="shared" si="2"/>
        <v>2134</v>
      </c>
      <c r="F127" s="11">
        <f t="shared" si="2"/>
        <v>0</v>
      </c>
      <c r="G127" s="11">
        <f t="shared" si="2"/>
        <v>2134</v>
      </c>
      <c r="H127" s="11">
        <f t="shared" si="2"/>
        <v>100</v>
      </c>
    </row>
  </sheetData>
  <mergeCells count="6">
    <mergeCell ref="A125:B125"/>
    <mergeCell ref="A1:H1"/>
    <mergeCell ref="A80:H80"/>
    <mergeCell ref="A2:B2"/>
    <mergeCell ref="A81:B81"/>
    <mergeCell ref="A124:C124"/>
  </mergeCells>
  <phoneticPr fontId="0" type="noConversion"/>
  <printOptions horizontalCentered="1"/>
  <pageMargins left="0.23622047244094491" right="0.23622047244094491" top="0.78740157480314965" bottom="0.43307086614173229" header="0.31496062992125984" footer="0.23622047244094491"/>
  <pageSetup paperSize="9" scale="71" fitToHeight="2" orientation="portrait" r:id="rId1"/>
  <headerFooter alignWithMargins="0">
    <oddHeader xml:space="preserve">&amp;C&amp;"Times New Roman CE,Félkövér"&amp;12VÖLGYSÉGI ÖNKORMÁNYZATOK TÁRSULÁSA
2015. ÉVI KÖLTSÉGVETÉSÉNEK ÖSSZEVONT MÉRLEGE&amp;R&amp;"Times New Roman CE,Félkövér dőlt" 1.1. melléklet </oddHeader>
  </headerFooter>
  <rowBreaks count="1" manualBreakCount="1">
    <brk id="7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view="pageBreakPreview" topLeftCell="A72" zoomScale="145" zoomScaleNormal="120" zoomScaleSheetLayoutView="145" workbookViewId="0">
      <selection activeCell="E90" sqref="E90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9.7109375" style="75" customWidth="1"/>
    <col min="4" max="4" width="18.5703125" style="75" hidden="1" customWidth="1"/>
    <col min="5" max="5" width="9.28515625" style="75" customWidth="1"/>
    <col min="6" max="6" width="18.5703125" style="75" hidden="1" customWidth="1"/>
    <col min="7" max="7" width="9" style="75" customWidth="1"/>
    <col min="8" max="8" width="9.140625" style="407"/>
    <col min="9" max="16384" width="9.140625" style="15"/>
  </cols>
  <sheetData>
    <row r="1" spans="1:8" ht="15.95" customHeight="1" x14ac:dyDescent="0.25">
      <c r="A1" s="429" t="s">
        <v>74</v>
      </c>
      <c r="B1" s="429"/>
      <c r="C1" s="429"/>
      <c r="D1" s="429"/>
      <c r="E1" s="429"/>
      <c r="F1" s="429"/>
      <c r="G1" s="429"/>
      <c r="H1" s="429"/>
    </row>
    <row r="2" spans="1:8" ht="15.95" customHeight="1" thickBot="1" x14ac:dyDescent="0.3">
      <c r="A2" s="430" t="s">
        <v>75</v>
      </c>
      <c r="B2" s="430"/>
      <c r="C2" s="16"/>
      <c r="D2" s="16"/>
      <c r="E2" s="16"/>
      <c r="F2" s="16"/>
      <c r="G2" s="16"/>
      <c r="H2" s="399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626</v>
      </c>
      <c r="D3" s="19" t="s">
        <v>627</v>
      </c>
      <c r="E3" s="19" t="s">
        <v>291</v>
      </c>
      <c r="F3" s="19" t="s">
        <v>628</v>
      </c>
      <c r="G3" s="19" t="s">
        <v>292</v>
      </c>
      <c r="H3" s="400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G4" s="22">
        <v>3</v>
      </c>
      <c r="H4" s="401"/>
    </row>
    <row r="5" spans="1:8" s="26" customFormat="1" ht="12" customHeight="1" thickBot="1" x14ac:dyDescent="0.25">
      <c r="A5" s="24" t="s">
        <v>1</v>
      </c>
      <c r="B5" s="25" t="s">
        <v>629</v>
      </c>
      <c r="C5" s="11"/>
      <c r="D5" s="11"/>
      <c r="E5" s="11"/>
      <c r="F5" s="11"/>
      <c r="G5" s="11"/>
      <c r="H5" s="116"/>
    </row>
    <row r="6" spans="1:8" s="26" customFormat="1" ht="12" customHeight="1" thickBot="1" x14ac:dyDescent="0.25">
      <c r="A6" s="24" t="s">
        <v>6</v>
      </c>
      <c r="B6" s="35" t="s">
        <v>79</v>
      </c>
      <c r="C6" s="11">
        <f>+C7+C8+C9+C10+C11</f>
        <v>21927</v>
      </c>
      <c r="D6" s="11">
        <f>+D7+D8+D9+D10+D11</f>
        <v>0</v>
      </c>
      <c r="E6" s="11">
        <f>+E7+E8+E9+E10+E11</f>
        <v>22292</v>
      </c>
      <c r="F6" s="11">
        <f>+F7+F8+F9+F10+F11</f>
        <v>0</v>
      </c>
      <c r="G6" s="11">
        <f>+G7+G8+G9+G10+G11</f>
        <v>22029</v>
      </c>
      <c r="H6" s="116"/>
    </row>
    <row r="7" spans="1:8" s="26" customFormat="1" ht="12" customHeight="1" x14ac:dyDescent="0.2">
      <c r="A7" s="27" t="s">
        <v>7</v>
      </c>
      <c r="B7" s="28" t="s">
        <v>8</v>
      </c>
      <c r="C7" s="29"/>
      <c r="D7" s="29"/>
      <c r="E7" s="29"/>
      <c r="F7" s="29"/>
      <c r="G7" s="29"/>
      <c r="H7" s="117"/>
    </row>
    <row r="8" spans="1:8" s="26" customFormat="1" ht="12" customHeight="1" x14ac:dyDescent="0.2">
      <c r="A8" s="30" t="s">
        <v>9</v>
      </c>
      <c r="B8" s="31" t="s">
        <v>80</v>
      </c>
      <c r="C8" s="32"/>
      <c r="D8" s="32"/>
      <c r="E8" s="32"/>
      <c r="F8" s="32"/>
      <c r="G8" s="32"/>
      <c r="H8" s="115"/>
    </row>
    <row r="9" spans="1:8" s="26" customFormat="1" ht="12" customHeight="1" x14ac:dyDescent="0.2">
      <c r="A9" s="30" t="s">
        <v>10</v>
      </c>
      <c r="B9" s="31" t="s">
        <v>81</v>
      </c>
      <c r="C9" s="32"/>
      <c r="D9" s="32"/>
      <c r="E9" s="32"/>
      <c r="F9" s="32"/>
      <c r="G9" s="32"/>
      <c r="H9" s="115"/>
    </row>
    <row r="10" spans="1:8" s="26" customFormat="1" ht="12" customHeight="1" x14ac:dyDescent="0.2">
      <c r="A10" s="30" t="s">
        <v>11</v>
      </c>
      <c r="B10" s="31" t="s">
        <v>82</v>
      </c>
      <c r="C10" s="32"/>
      <c r="D10" s="32"/>
      <c r="E10" s="32"/>
      <c r="F10" s="32"/>
      <c r="G10" s="32"/>
      <c r="H10" s="115"/>
    </row>
    <row r="11" spans="1:8" s="26" customFormat="1" ht="12" customHeight="1" x14ac:dyDescent="0.2">
      <c r="A11" s="30" t="s">
        <v>83</v>
      </c>
      <c r="B11" s="31" t="s">
        <v>84</v>
      </c>
      <c r="C11" s="32">
        <v>21927</v>
      </c>
      <c r="D11" s="32"/>
      <c r="E11" s="32">
        <v>22292</v>
      </c>
      <c r="F11" s="32"/>
      <c r="G11" s="32">
        <v>22029</v>
      </c>
      <c r="H11" s="115"/>
    </row>
    <row r="12" spans="1:8" s="26" customFormat="1" ht="12" customHeight="1" thickBot="1" x14ac:dyDescent="0.25">
      <c r="A12" s="33" t="s">
        <v>85</v>
      </c>
      <c r="B12" s="34" t="s">
        <v>86</v>
      </c>
      <c r="C12" s="36"/>
      <c r="D12" s="36"/>
      <c r="E12" s="36">
        <v>0</v>
      </c>
      <c r="F12" s="36">
        <v>0</v>
      </c>
      <c r="G12" s="36">
        <v>0</v>
      </c>
      <c r="H12" s="118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v>0</v>
      </c>
      <c r="D13" s="11">
        <f>+D14+D15+D16+D17+D18</f>
        <v>0</v>
      </c>
      <c r="E13" s="11">
        <v>0</v>
      </c>
      <c r="F13" s="11">
        <v>0</v>
      </c>
      <c r="G13" s="11">
        <v>0</v>
      </c>
      <c r="H13" s="116"/>
    </row>
    <row r="14" spans="1:8" s="26" customFormat="1" ht="12" customHeight="1" x14ac:dyDescent="0.2">
      <c r="A14" s="27" t="s">
        <v>88</v>
      </c>
      <c r="B14" s="28" t="s">
        <v>89</v>
      </c>
      <c r="C14" s="29"/>
      <c r="D14" s="29"/>
      <c r="E14" s="29">
        <v>0</v>
      </c>
      <c r="F14" s="29">
        <v>0</v>
      </c>
      <c r="G14" s="29">
        <v>0</v>
      </c>
      <c r="H14" s="117"/>
    </row>
    <row r="15" spans="1:8" s="26" customFormat="1" ht="12" customHeight="1" x14ac:dyDescent="0.2">
      <c r="A15" s="30" t="s">
        <v>90</v>
      </c>
      <c r="B15" s="31" t="s">
        <v>91</v>
      </c>
      <c r="C15" s="32"/>
      <c r="D15" s="32"/>
      <c r="E15" s="32">
        <v>0</v>
      </c>
      <c r="F15" s="32">
        <v>0</v>
      </c>
      <c r="G15" s="32">
        <v>0</v>
      </c>
      <c r="H15" s="115"/>
    </row>
    <row r="16" spans="1:8" s="26" customFormat="1" ht="12" customHeight="1" x14ac:dyDescent="0.2">
      <c r="A16" s="30" t="s">
        <v>92</v>
      </c>
      <c r="B16" s="31" t="s">
        <v>93</v>
      </c>
      <c r="C16" s="32"/>
      <c r="D16" s="32"/>
      <c r="E16" s="32">
        <v>0</v>
      </c>
      <c r="F16" s="32">
        <v>0</v>
      </c>
      <c r="G16" s="32">
        <v>0</v>
      </c>
      <c r="H16" s="115"/>
    </row>
    <row r="17" spans="1:8" s="26" customFormat="1" ht="12" customHeight="1" x14ac:dyDescent="0.2">
      <c r="A17" s="30" t="s">
        <v>94</v>
      </c>
      <c r="B17" s="31" t="s">
        <v>95</v>
      </c>
      <c r="C17" s="32"/>
      <c r="D17" s="32"/>
      <c r="E17" s="32">
        <v>0</v>
      </c>
      <c r="F17" s="32">
        <v>0</v>
      </c>
      <c r="G17" s="32">
        <v>0</v>
      </c>
      <c r="H17" s="115"/>
    </row>
    <row r="18" spans="1:8" s="26" customFormat="1" ht="12" customHeight="1" x14ac:dyDescent="0.2">
      <c r="A18" s="30" t="s">
        <v>96</v>
      </c>
      <c r="B18" s="31" t="s">
        <v>97</v>
      </c>
      <c r="C18" s="32"/>
      <c r="D18" s="32"/>
      <c r="E18" s="32">
        <v>0</v>
      </c>
      <c r="F18" s="32">
        <v>0</v>
      </c>
      <c r="G18" s="32">
        <v>0</v>
      </c>
      <c r="H18" s="115"/>
    </row>
    <row r="19" spans="1:8" s="26" customFormat="1" ht="12" customHeight="1" thickBot="1" x14ac:dyDescent="0.25">
      <c r="A19" s="33" t="s">
        <v>98</v>
      </c>
      <c r="B19" s="34" t="s">
        <v>99</v>
      </c>
      <c r="C19" s="36"/>
      <c r="D19" s="36"/>
      <c r="E19" s="36">
        <v>0</v>
      </c>
      <c r="F19" s="36">
        <v>0</v>
      </c>
      <c r="G19" s="36">
        <v>0</v>
      </c>
      <c r="H19" s="118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v>0</v>
      </c>
      <c r="D20" s="14">
        <f>+D21+D24+D25+D26</f>
        <v>0</v>
      </c>
      <c r="E20" s="14">
        <v>0</v>
      </c>
      <c r="F20" s="14">
        <v>0</v>
      </c>
      <c r="G20" s="14">
        <v>0</v>
      </c>
      <c r="H20" s="119"/>
    </row>
    <row r="21" spans="1:8" s="26" customFormat="1" ht="12" hidden="1" customHeight="1" x14ac:dyDescent="0.2">
      <c r="A21" s="27" t="s">
        <v>15</v>
      </c>
      <c r="B21" s="28" t="s">
        <v>101</v>
      </c>
      <c r="C21" s="37">
        <v>0</v>
      </c>
      <c r="D21" s="37">
        <f>+D22+D23</f>
        <v>0</v>
      </c>
      <c r="E21" s="37">
        <v>0</v>
      </c>
      <c r="F21" s="37">
        <v>0</v>
      </c>
      <c r="G21" s="37">
        <v>0</v>
      </c>
      <c r="H21" s="120" t="e">
        <f t="shared" ref="H21:H26" si="0">G21/E21*100</f>
        <v>#DIV/0!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/>
      <c r="D22" s="32"/>
      <c r="E22" s="32">
        <v>0</v>
      </c>
      <c r="F22" s="32">
        <v>0</v>
      </c>
      <c r="G22" s="32">
        <v>0</v>
      </c>
      <c r="H22" s="115" t="e">
        <f t="shared" si="0"/>
        <v>#DIV/0!</v>
      </c>
    </row>
    <row r="23" spans="1:8" s="26" customFormat="1" ht="12" hidden="1" customHeight="1" x14ac:dyDescent="0.2">
      <c r="A23" s="30" t="s">
        <v>104</v>
      </c>
      <c r="B23" s="31" t="s">
        <v>105</v>
      </c>
      <c r="C23" s="32"/>
      <c r="D23" s="32"/>
      <c r="E23" s="32">
        <v>0</v>
      </c>
      <c r="F23" s="32">
        <v>0</v>
      </c>
      <c r="G23" s="32">
        <v>0</v>
      </c>
      <c r="H23" s="115" t="e">
        <f t="shared" si="0"/>
        <v>#DIV/0!</v>
      </c>
    </row>
    <row r="24" spans="1:8" s="26" customFormat="1" ht="12" hidden="1" customHeight="1" x14ac:dyDescent="0.2">
      <c r="A24" s="30" t="s">
        <v>16</v>
      </c>
      <c r="B24" s="31" t="s">
        <v>106</v>
      </c>
      <c r="C24" s="32"/>
      <c r="D24" s="32"/>
      <c r="E24" s="32">
        <v>0</v>
      </c>
      <c r="F24" s="32">
        <v>0</v>
      </c>
      <c r="G24" s="32">
        <v>0</v>
      </c>
      <c r="H24" s="115" t="e">
        <f t="shared" si="0"/>
        <v>#DIV/0!</v>
      </c>
    </row>
    <row r="25" spans="1:8" s="26" customFormat="1" ht="12" hidden="1" customHeight="1" x14ac:dyDescent="0.2">
      <c r="A25" s="30" t="s">
        <v>17</v>
      </c>
      <c r="B25" s="31" t="s">
        <v>107</v>
      </c>
      <c r="C25" s="32"/>
      <c r="D25" s="32"/>
      <c r="E25" s="32">
        <v>0</v>
      </c>
      <c r="F25" s="32">
        <v>0</v>
      </c>
      <c r="G25" s="32">
        <v>0</v>
      </c>
      <c r="H25" s="115" t="e">
        <f t="shared" si="0"/>
        <v>#DIV/0!</v>
      </c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/>
      <c r="D26" s="36"/>
      <c r="E26" s="36">
        <v>0</v>
      </c>
      <c r="F26" s="36">
        <v>0</v>
      </c>
      <c r="G26" s="36">
        <v>0</v>
      </c>
      <c r="H26" s="118" t="e">
        <f t="shared" si="0"/>
        <v>#DIV/0!</v>
      </c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v>1964</v>
      </c>
      <c r="D27" s="11">
        <f>SUM(D28:D37)</f>
        <v>0</v>
      </c>
      <c r="E27" s="11">
        <f>SUM(E28:E37)</f>
        <v>2964</v>
      </c>
      <c r="F27" s="11">
        <f>SUM(F28:F37)</f>
        <v>0</v>
      </c>
      <c r="G27" s="11">
        <f>SUM(G28:G37)</f>
        <v>2956</v>
      </c>
      <c r="H27" s="116"/>
    </row>
    <row r="28" spans="1:8" s="26" customFormat="1" ht="12" customHeight="1" x14ac:dyDescent="0.2">
      <c r="A28" s="27" t="s">
        <v>19</v>
      </c>
      <c r="B28" s="28" t="s">
        <v>111</v>
      </c>
      <c r="C28" s="29"/>
      <c r="D28" s="29"/>
      <c r="E28" s="29">
        <v>0</v>
      </c>
      <c r="F28" s="29">
        <v>0</v>
      </c>
      <c r="G28" s="29">
        <v>0</v>
      </c>
      <c r="H28" s="117"/>
    </row>
    <row r="29" spans="1:8" s="26" customFormat="1" ht="12" customHeight="1" x14ac:dyDescent="0.2">
      <c r="A29" s="30" t="s">
        <v>21</v>
      </c>
      <c r="B29" s="31" t="s">
        <v>112</v>
      </c>
      <c r="C29" s="32">
        <v>1660</v>
      </c>
      <c r="D29" s="32"/>
      <c r="E29" s="32">
        <v>2660</v>
      </c>
      <c r="F29" s="32"/>
      <c r="G29" s="32">
        <v>2677</v>
      </c>
      <c r="H29" s="115"/>
    </row>
    <row r="30" spans="1:8" s="26" customFormat="1" ht="12" customHeight="1" x14ac:dyDescent="0.2">
      <c r="A30" s="30" t="s">
        <v>23</v>
      </c>
      <c r="B30" s="31" t="s">
        <v>113</v>
      </c>
      <c r="C30" s="32">
        <v>254</v>
      </c>
      <c r="D30" s="32"/>
      <c r="E30" s="32">
        <v>254</v>
      </c>
      <c r="F30" s="32"/>
      <c r="G30" s="32">
        <v>254</v>
      </c>
      <c r="H30" s="115"/>
    </row>
    <row r="31" spans="1:8" s="26" customFormat="1" ht="12" customHeight="1" x14ac:dyDescent="0.2">
      <c r="A31" s="30" t="s">
        <v>114</v>
      </c>
      <c r="B31" s="31" t="s">
        <v>115</v>
      </c>
      <c r="C31" s="32"/>
      <c r="D31" s="32"/>
      <c r="E31" s="32"/>
      <c r="F31" s="32"/>
      <c r="G31" s="32"/>
      <c r="H31" s="115"/>
    </row>
    <row r="32" spans="1:8" s="26" customFormat="1" ht="12" customHeight="1" x14ac:dyDescent="0.2">
      <c r="A32" s="30" t="s">
        <v>116</v>
      </c>
      <c r="B32" s="31" t="s">
        <v>117</v>
      </c>
      <c r="C32" s="32"/>
      <c r="D32" s="32"/>
      <c r="E32" s="32"/>
      <c r="F32" s="32"/>
      <c r="G32" s="32"/>
      <c r="H32" s="115"/>
    </row>
    <row r="33" spans="1:8" s="26" customFormat="1" ht="12" customHeight="1" x14ac:dyDescent="0.2">
      <c r="A33" s="30" t="s">
        <v>118</v>
      </c>
      <c r="B33" s="31" t="s">
        <v>119</v>
      </c>
      <c r="C33" s="32"/>
      <c r="D33" s="32"/>
      <c r="E33" s="32"/>
      <c r="F33" s="32"/>
      <c r="G33" s="32"/>
      <c r="H33" s="115"/>
    </row>
    <row r="34" spans="1:8" s="26" customFormat="1" ht="12" customHeight="1" x14ac:dyDescent="0.2">
      <c r="A34" s="30" t="s">
        <v>120</v>
      </c>
      <c r="B34" s="31" t="s">
        <v>121</v>
      </c>
      <c r="C34" s="32"/>
      <c r="D34" s="32"/>
      <c r="E34" s="32"/>
      <c r="F34" s="32"/>
      <c r="G34" s="32"/>
      <c r="H34" s="115"/>
    </row>
    <row r="35" spans="1:8" s="26" customFormat="1" ht="12" customHeight="1" x14ac:dyDescent="0.2">
      <c r="A35" s="30" t="s">
        <v>122</v>
      </c>
      <c r="B35" s="31" t="s">
        <v>123</v>
      </c>
      <c r="C35" s="32">
        <v>50</v>
      </c>
      <c r="D35" s="32"/>
      <c r="E35" s="32">
        <v>50</v>
      </c>
      <c r="F35" s="32"/>
      <c r="G35" s="32">
        <v>25</v>
      </c>
      <c r="H35" s="115"/>
    </row>
    <row r="36" spans="1:8" s="26" customFormat="1" ht="12" customHeight="1" x14ac:dyDescent="0.2">
      <c r="A36" s="30" t="s">
        <v>124</v>
      </c>
      <c r="B36" s="31" t="s">
        <v>125</v>
      </c>
      <c r="C36" s="38"/>
      <c r="D36" s="38"/>
      <c r="E36" s="38"/>
      <c r="F36" s="38"/>
      <c r="G36" s="38"/>
      <c r="H36" s="121"/>
    </row>
    <row r="37" spans="1:8" s="26" customFormat="1" ht="12" customHeight="1" thickBot="1" x14ac:dyDescent="0.25">
      <c r="A37" s="33" t="s">
        <v>126</v>
      </c>
      <c r="B37" s="34" t="s">
        <v>127</v>
      </c>
      <c r="C37" s="39"/>
      <c r="D37" s="39"/>
      <c r="E37" s="39"/>
      <c r="F37" s="39"/>
      <c r="G37" s="39"/>
      <c r="H37" s="122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v>0</v>
      </c>
      <c r="D38" s="11">
        <f>SUM(D39:D43)</f>
        <v>0</v>
      </c>
      <c r="E38" s="11">
        <v>0</v>
      </c>
      <c r="F38" s="11">
        <v>0</v>
      </c>
      <c r="G38" s="11">
        <v>0</v>
      </c>
      <c r="H38" s="116"/>
    </row>
    <row r="39" spans="1:8" s="26" customFormat="1" ht="12" customHeight="1" x14ac:dyDescent="0.2">
      <c r="A39" s="27" t="s">
        <v>45</v>
      </c>
      <c r="B39" s="28" t="s">
        <v>20</v>
      </c>
      <c r="C39" s="40"/>
      <c r="D39" s="40"/>
      <c r="E39" s="40">
        <v>0</v>
      </c>
      <c r="F39" s="40">
        <v>0</v>
      </c>
      <c r="G39" s="40">
        <v>0</v>
      </c>
      <c r="H39" s="123"/>
    </row>
    <row r="40" spans="1:8" s="26" customFormat="1" ht="12" customHeight="1" x14ac:dyDescent="0.2">
      <c r="A40" s="30" t="s">
        <v>47</v>
      </c>
      <c r="B40" s="31" t="s">
        <v>22</v>
      </c>
      <c r="C40" s="38"/>
      <c r="D40" s="38"/>
      <c r="E40" s="38">
        <v>0</v>
      </c>
      <c r="F40" s="38">
        <v>0</v>
      </c>
      <c r="G40" s="38">
        <v>0</v>
      </c>
      <c r="H40" s="121"/>
    </row>
    <row r="41" spans="1:8" s="26" customFormat="1" ht="12" customHeight="1" x14ac:dyDescent="0.2">
      <c r="A41" s="30" t="s">
        <v>49</v>
      </c>
      <c r="B41" s="31" t="s">
        <v>24</v>
      </c>
      <c r="C41" s="38"/>
      <c r="D41" s="38"/>
      <c r="E41" s="38">
        <v>0</v>
      </c>
      <c r="F41" s="38">
        <v>0</v>
      </c>
      <c r="G41" s="38">
        <v>0</v>
      </c>
      <c r="H41" s="121"/>
    </row>
    <row r="42" spans="1:8" s="26" customFormat="1" ht="12" customHeight="1" x14ac:dyDescent="0.2">
      <c r="A42" s="30" t="s">
        <v>51</v>
      </c>
      <c r="B42" s="31" t="s">
        <v>129</v>
      </c>
      <c r="C42" s="38"/>
      <c r="D42" s="38"/>
      <c r="E42" s="38">
        <v>0</v>
      </c>
      <c r="F42" s="38">
        <v>0</v>
      </c>
      <c r="G42" s="38">
        <v>0</v>
      </c>
      <c r="H42" s="121"/>
    </row>
    <row r="43" spans="1:8" s="26" customFormat="1" ht="12" customHeight="1" thickBot="1" x14ac:dyDescent="0.25">
      <c r="A43" s="33" t="s">
        <v>130</v>
      </c>
      <c r="B43" s="34" t="s">
        <v>131</v>
      </c>
      <c r="C43" s="39"/>
      <c r="D43" s="39"/>
      <c r="E43" s="39">
        <v>0</v>
      </c>
      <c r="F43" s="39">
        <v>0</v>
      </c>
      <c r="G43" s="39">
        <v>0</v>
      </c>
      <c r="H43" s="122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v>0</v>
      </c>
      <c r="D44" s="11">
        <f>SUM(D45:D47)</f>
        <v>0</v>
      </c>
      <c r="E44" s="11">
        <v>0</v>
      </c>
      <c r="F44" s="11">
        <v>0</v>
      </c>
      <c r="G44" s="11">
        <v>0</v>
      </c>
      <c r="H44" s="116"/>
    </row>
    <row r="45" spans="1:8" s="26" customFormat="1" ht="12" customHeight="1" x14ac:dyDescent="0.2">
      <c r="A45" s="27" t="s">
        <v>54</v>
      </c>
      <c r="B45" s="28" t="s">
        <v>134</v>
      </c>
      <c r="C45" s="29"/>
      <c r="D45" s="29"/>
      <c r="E45" s="29">
        <v>0</v>
      </c>
      <c r="F45" s="29">
        <v>0</v>
      </c>
      <c r="G45" s="29">
        <v>0</v>
      </c>
      <c r="H45" s="117"/>
    </row>
    <row r="46" spans="1:8" s="26" customFormat="1" ht="12" customHeight="1" x14ac:dyDescent="0.2">
      <c r="A46" s="30" t="s">
        <v>56</v>
      </c>
      <c r="B46" s="31" t="s">
        <v>208</v>
      </c>
      <c r="C46" s="32"/>
      <c r="D46" s="32"/>
      <c r="E46" s="32">
        <v>0</v>
      </c>
      <c r="F46" s="32">
        <v>0</v>
      </c>
      <c r="G46" s="32">
        <v>0</v>
      </c>
      <c r="H46" s="115"/>
    </row>
    <row r="47" spans="1:8" s="26" customFormat="1" ht="12" customHeight="1" x14ac:dyDescent="0.2">
      <c r="A47" s="30" t="s">
        <v>58</v>
      </c>
      <c r="B47" s="31" t="s">
        <v>136</v>
      </c>
      <c r="C47" s="32"/>
      <c r="D47" s="32"/>
      <c r="E47" s="32">
        <v>0</v>
      </c>
      <c r="F47" s="32">
        <v>0</v>
      </c>
      <c r="G47" s="32">
        <v>0</v>
      </c>
      <c r="H47" s="115"/>
    </row>
    <row r="48" spans="1:8" s="26" customFormat="1" ht="12" customHeight="1" thickBot="1" x14ac:dyDescent="0.25">
      <c r="A48" s="33" t="s">
        <v>60</v>
      </c>
      <c r="B48" s="34" t="s">
        <v>137</v>
      </c>
      <c r="C48" s="36"/>
      <c r="D48" s="36"/>
      <c r="E48" s="36">
        <v>0</v>
      </c>
      <c r="F48" s="36">
        <v>0</v>
      </c>
      <c r="G48" s="36">
        <v>0</v>
      </c>
      <c r="H48" s="118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v>0</v>
      </c>
      <c r="D49" s="11">
        <f>SUM(D50:D52)</f>
        <v>0</v>
      </c>
      <c r="E49" s="11">
        <v>0</v>
      </c>
      <c r="F49" s="11">
        <v>0</v>
      </c>
      <c r="G49" s="11">
        <v>0</v>
      </c>
      <c r="H49" s="116"/>
    </row>
    <row r="50" spans="1:8" s="26" customFormat="1" ht="12" customHeight="1" x14ac:dyDescent="0.2">
      <c r="A50" s="27" t="s">
        <v>63</v>
      </c>
      <c r="B50" s="28" t="s">
        <v>139</v>
      </c>
      <c r="C50" s="38"/>
      <c r="D50" s="38"/>
      <c r="E50" s="38">
        <v>0</v>
      </c>
      <c r="F50" s="38">
        <v>0</v>
      </c>
      <c r="G50" s="38">
        <v>0</v>
      </c>
      <c r="H50" s="121"/>
    </row>
    <row r="51" spans="1:8" s="26" customFormat="1" ht="12" customHeight="1" x14ac:dyDescent="0.2">
      <c r="A51" s="30" t="s">
        <v>65</v>
      </c>
      <c r="B51" s="31" t="s">
        <v>140</v>
      </c>
      <c r="C51" s="38"/>
      <c r="D51" s="38"/>
      <c r="E51" s="38">
        <v>0</v>
      </c>
      <c r="F51" s="38">
        <v>0</v>
      </c>
      <c r="G51" s="38">
        <v>0</v>
      </c>
      <c r="H51" s="121"/>
    </row>
    <row r="52" spans="1:8" s="26" customFormat="1" ht="12" customHeight="1" x14ac:dyDescent="0.2">
      <c r="A52" s="30" t="s">
        <v>67</v>
      </c>
      <c r="B52" s="31" t="s">
        <v>141</v>
      </c>
      <c r="C52" s="38"/>
      <c r="D52" s="38"/>
      <c r="E52" s="38">
        <v>0</v>
      </c>
      <c r="F52" s="38">
        <v>0</v>
      </c>
      <c r="G52" s="38">
        <v>0</v>
      </c>
      <c r="H52" s="121"/>
    </row>
    <row r="53" spans="1:8" s="26" customFormat="1" ht="12" customHeight="1" thickBot="1" x14ac:dyDescent="0.25">
      <c r="A53" s="33" t="s">
        <v>69</v>
      </c>
      <c r="B53" s="34" t="s">
        <v>142</v>
      </c>
      <c r="C53" s="38"/>
      <c r="D53" s="38"/>
      <c r="E53" s="38">
        <v>0</v>
      </c>
      <c r="F53" s="38">
        <v>0</v>
      </c>
      <c r="G53" s="38">
        <v>0</v>
      </c>
      <c r="H53" s="121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v>23891</v>
      </c>
      <c r="D54" s="14">
        <f>+D5+D6+D13+D20+D27+D38+D44+D49</f>
        <v>0</v>
      </c>
      <c r="E54" s="14">
        <f>+E5+E6+E13+E20+E27+E38+E44+E49</f>
        <v>25256</v>
      </c>
      <c r="F54" s="14">
        <f>+F5+F6+F13+F20+F27+F38+F44+F49</f>
        <v>0</v>
      </c>
      <c r="G54" s="14">
        <f>+G5+G6+G13+G20+G27+G38+G44+G49</f>
        <v>24985</v>
      </c>
      <c r="H54" s="119"/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v>0</v>
      </c>
      <c r="D55" s="11">
        <f>SUM(D56:D58)</f>
        <v>0</v>
      </c>
      <c r="E55" s="11">
        <v>0</v>
      </c>
      <c r="F55" s="11">
        <v>0</v>
      </c>
      <c r="G55" s="11">
        <v>0</v>
      </c>
      <c r="H55" s="116"/>
    </row>
    <row r="56" spans="1:8" s="26" customFormat="1" ht="12" customHeight="1" x14ac:dyDescent="0.2">
      <c r="A56" s="27" t="s">
        <v>146</v>
      </c>
      <c r="B56" s="28" t="s">
        <v>147</v>
      </c>
      <c r="C56" s="38"/>
      <c r="D56" s="38"/>
      <c r="E56" s="38">
        <v>0</v>
      </c>
      <c r="F56" s="38">
        <v>0</v>
      </c>
      <c r="G56" s="38">
        <v>0</v>
      </c>
      <c r="H56" s="121"/>
    </row>
    <row r="57" spans="1:8" s="26" customFormat="1" ht="12" customHeight="1" x14ac:dyDescent="0.2">
      <c r="A57" s="30" t="s">
        <v>148</v>
      </c>
      <c r="B57" s="31" t="s">
        <v>149</v>
      </c>
      <c r="C57" s="38"/>
      <c r="D57" s="38"/>
      <c r="E57" s="38">
        <v>0</v>
      </c>
      <c r="F57" s="38">
        <v>0</v>
      </c>
      <c r="G57" s="38">
        <v>0</v>
      </c>
      <c r="H57" s="121"/>
    </row>
    <row r="58" spans="1:8" s="26" customFormat="1" ht="12" customHeight="1" thickBot="1" x14ac:dyDescent="0.25">
      <c r="A58" s="33" t="s">
        <v>150</v>
      </c>
      <c r="B58" s="42" t="s">
        <v>151</v>
      </c>
      <c r="C58" s="38"/>
      <c r="D58" s="38"/>
      <c r="E58" s="38">
        <v>0</v>
      </c>
      <c r="F58" s="38">
        <v>0</v>
      </c>
      <c r="G58" s="38">
        <v>0</v>
      </c>
      <c r="H58" s="121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v>0</v>
      </c>
      <c r="D59" s="11">
        <f>SUM(D60:D63)</f>
        <v>0</v>
      </c>
      <c r="E59" s="11">
        <v>0</v>
      </c>
      <c r="F59" s="11">
        <v>0</v>
      </c>
      <c r="G59" s="11">
        <v>0</v>
      </c>
      <c r="H59" s="116"/>
    </row>
    <row r="60" spans="1:8" s="26" customFormat="1" ht="12" customHeight="1" x14ac:dyDescent="0.2">
      <c r="A60" s="27" t="s">
        <v>154</v>
      </c>
      <c r="B60" s="28" t="s">
        <v>155</v>
      </c>
      <c r="C60" s="38"/>
      <c r="D60" s="38"/>
      <c r="E60" s="38">
        <v>0</v>
      </c>
      <c r="F60" s="38">
        <v>0</v>
      </c>
      <c r="G60" s="38">
        <v>0</v>
      </c>
      <c r="H60" s="121"/>
    </row>
    <row r="61" spans="1:8" s="26" customFormat="1" ht="12" customHeight="1" x14ac:dyDescent="0.2">
      <c r="A61" s="30" t="s">
        <v>156</v>
      </c>
      <c r="B61" s="31" t="s">
        <v>157</v>
      </c>
      <c r="C61" s="38"/>
      <c r="D61" s="38"/>
      <c r="E61" s="38">
        <v>0</v>
      </c>
      <c r="F61" s="38">
        <v>0</v>
      </c>
      <c r="G61" s="38">
        <v>0</v>
      </c>
      <c r="H61" s="121"/>
    </row>
    <row r="62" spans="1:8" s="26" customFormat="1" ht="12" customHeight="1" x14ac:dyDescent="0.2">
      <c r="A62" s="30" t="s">
        <v>158</v>
      </c>
      <c r="B62" s="31" t="s">
        <v>159</v>
      </c>
      <c r="C62" s="38"/>
      <c r="D62" s="38"/>
      <c r="E62" s="38">
        <v>0</v>
      </c>
      <c r="F62" s="38">
        <v>0</v>
      </c>
      <c r="G62" s="38">
        <v>0</v>
      </c>
      <c r="H62" s="121"/>
    </row>
    <row r="63" spans="1:8" s="26" customFormat="1" ht="12" customHeight="1" thickBot="1" x14ac:dyDescent="0.25">
      <c r="A63" s="33" t="s">
        <v>160</v>
      </c>
      <c r="B63" s="34" t="s">
        <v>161</v>
      </c>
      <c r="C63" s="38"/>
      <c r="D63" s="38"/>
      <c r="E63" s="38">
        <v>0</v>
      </c>
      <c r="F63" s="38">
        <v>0</v>
      </c>
      <c r="G63" s="38">
        <v>0</v>
      </c>
      <c r="H63" s="121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v>2164</v>
      </c>
      <c r="D64" s="11">
        <f>SUM(D65:D66)</f>
        <v>0</v>
      </c>
      <c r="E64" s="11">
        <f>SUM(E65:E66)</f>
        <v>2134</v>
      </c>
      <c r="F64" s="11">
        <f>SUM(F65:F66)</f>
        <v>0</v>
      </c>
      <c r="G64" s="11">
        <f>SUM(G65:G66)</f>
        <v>2134</v>
      </c>
      <c r="H64" s="116"/>
    </row>
    <row r="65" spans="1:8" s="26" customFormat="1" ht="12" customHeight="1" x14ac:dyDescent="0.2">
      <c r="A65" s="27" t="s">
        <v>164</v>
      </c>
      <c r="B65" s="28" t="s">
        <v>165</v>
      </c>
      <c r="C65" s="38">
        <v>2164</v>
      </c>
      <c r="D65" s="38"/>
      <c r="E65" s="38">
        <v>2134</v>
      </c>
      <c r="F65" s="38"/>
      <c r="G65" s="38">
        <v>2134</v>
      </c>
      <c r="H65" s="121"/>
    </row>
    <row r="66" spans="1:8" s="26" customFormat="1" ht="12" customHeight="1" thickBot="1" x14ac:dyDescent="0.25">
      <c r="A66" s="33" t="s">
        <v>166</v>
      </c>
      <c r="B66" s="34" t="s">
        <v>167</v>
      </c>
      <c r="C66" s="38"/>
      <c r="D66" s="38"/>
      <c r="E66" s="38">
        <v>0</v>
      </c>
      <c r="F66" s="38">
        <v>0</v>
      </c>
      <c r="G66" s="38">
        <v>0</v>
      </c>
      <c r="H66" s="121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v>0</v>
      </c>
      <c r="D67" s="11">
        <f>SUM(D68:D70)</f>
        <v>0</v>
      </c>
      <c r="E67" s="11">
        <v>0</v>
      </c>
      <c r="F67" s="11">
        <v>0</v>
      </c>
      <c r="G67" s="11">
        <v>0</v>
      </c>
      <c r="H67" s="116"/>
    </row>
    <row r="68" spans="1:8" s="26" customFormat="1" ht="12" customHeight="1" x14ac:dyDescent="0.2">
      <c r="A68" s="27" t="s">
        <v>170</v>
      </c>
      <c r="B68" s="28" t="s">
        <v>171</v>
      </c>
      <c r="C68" s="38"/>
      <c r="D68" s="38"/>
      <c r="E68" s="38">
        <v>0</v>
      </c>
      <c r="F68" s="38">
        <v>0</v>
      </c>
      <c r="G68" s="38">
        <v>0</v>
      </c>
      <c r="H68" s="121"/>
    </row>
    <row r="69" spans="1:8" s="26" customFormat="1" ht="12" customHeight="1" x14ac:dyDescent="0.2">
      <c r="A69" s="30" t="s">
        <v>172</v>
      </c>
      <c r="B69" s="31" t="s">
        <v>173</v>
      </c>
      <c r="C69" s="38"/>
      <c r="D69" s="38"/>
      <c r="E69" s="38">
        <v>0</v>
      </c>
      <c r="F69" s="38">
        <v>0</v>
      </c>
      <c r="G69" s="38">
        <v>0</v>
      </c>
      <c r="H69" s="121"/>
    </row>
    <row r="70" spans="1:8" s="26" customFormat="1" ht="12" customHeight="1" thickBot="1" x14ac:dyDescent="0.25">
      <c r="A70" s="33" t="s">
        <v>174</v>
      </c>
      <c r="B70" s="34" t="s">
        <v>175</v>
      </c>
      <c r="C70" s="38"/>
      <c r="D70" s="38"/>
      <c r="E70" s="38">
        <v>0</v>
      </c>
      <c r="F70" s="38">
        <v>0</v>
      </c>
      <c r="G70" s="38">
        <v>0</v>
      </c>
      <c r="H70" s="121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v>0</v>
      </c>
      <c r="D71" s="11">
        <f>SUM(D72:D75)</f>
        <v>0</v>
      </c>
      <c r="E71" s="11">
        <v>0</v>
      </c>
      <c r="F71" s="11">
        <v>0</v>
      </c>
      <c r="G71" s="11">
        <v>0</v>
      </c>
      <c r="H71" s="116"/>
    </row>
    <row r="72" spans="1:8" s="26" customFormat="1" ht="12" customHeight="1" x14ac:dyDescent="0.2">
      <c r="A72" s="43" t="s">
        <v>178</v>
      </c>
      <c r="B72" s="28" t="s">
        <v>179</v>
      </c>
      <c r="C72" s="38"/>
      <c r="D72" s="38"/>
      <c r="E72" s="38">
        <v>0</v>
      </c>
      <c r="F72" s="38">
        <v>0</v>
      </c>
      <c r="G72" s="38">
        <v>0</v>
      </c>
      <c r="H72" s="121"/>
    </row>
    <row r="73" spans="1:8" s="26" customFormat="1" ht="12" customHeight="1" x14ac:dyDescent="0.2">
      <c r="A73" s="44" t="s">
        <v>180</v>
      </c>
      <c r="B73" s="31" t="s">
        <v>181</v>
      </c>
      <c r="C73" s="38"/>
      <c r="D73" s="38"/>
      <c r="E73" s="38">
        <v>0</v>
      </c>
      <c r="F73" s="38">
        <v>0</v>
      </c>
      <c r="G73" s="38">
        <v>0</v>
      </c>
      <c r="H73" s="121"/>
    </row>
    <row r="74" spans="1:8" s="26" customFormat="1" ht="12" customHeight="1" x14ac:dyDescent="0.2">
      <c r="A74" s="44" t="s">
        <v>182</v>
      </c>
      <c r="B74" s="31" t="s">
        <v>183</v>
      </c>
      <c r="C74" s="38"/>
      <c r="D74" s="38"/>
      <c r="E74" s="38">
        <v>0</v>
      </c>
      <c r="F74" s="38">
        <v>0</v>
      </c>
      <c r="G74" s="38">
        <v>0</v>
      </c>
      <c r="H74" s="121"/>
    </row>
    <row r="75" spans="1:8" s="26" customFormat="1" ht="12" customHeight="1" thickBot="1" x14ac:dyDescent="0.25">
      <c r="A75" s="45" t="s">
        <v>184</v>
      </c>
      <c r="B75" s="34" t="s">
        <v>185</v>
      </c>
      <c r="C75" s="38"/>
      <c r="D75" s="38"/>
      <c r="E75" s="38">
        <v>0</v>
      </c>
      <c r="F75" s="38">
        <v>0</v>
      </c>
      <c r="G75" s="38">
        <v>0</v>
      </c>
      <c r="H75" s="121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>
        <v>0</v>
      </c>
      <c r="F76" s="46">
        <v>0</v>
      </c>
      <c r="G76" s="46">
        <v>0</v>
      </c>
      <c r="H76" s="124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v>2164</v>
      </c>
      <c r="D77" s="14">
        <f>+D55+D59+D64+D67+D71+D76</f>
        <v>0</v>
      </c>
      <c r="E77" s="14">
        <f>+E55+E59+E64+E67+E71+E76</f>
        <v>2134</v>
      </c>
      <c r="F77" s="14">
        <f>+F55+F59+F64+F67+F71+F76</f>
        <v>0</v>
      </c>
      <c r="G77" s="14">
        <f>+G55+G59+G64+G67+G71+G76</f>
        <v>2134</v>
      </c>
      <c r="H77" s="119"/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v>26055</v>
      </c>
      <c r="D78" s="14">
        <f>+D54+D77</f>
        <v>0</v>
      </c>
      <c r="E78" s="14">
        <f>+E54+E77</f>
        <v>27390</v>
      </c>
      <c r="F78" s="14">
        <f>+F54+F77</f>
        <v>0</v>
      </c>
      <c r="G78" s="14">
        <f>+G54+G77</f>
        <v>27119</v>
      </c>
      <c r="H78" s="119"/>
    </row>
    <row r="79" spans="1:8" s="26" customFormat="1" x14ac:dyDescent="0.2">
      <c r="A79" s="76"/>
      <c r="B79" s="77"/>
      <c r="C79" s="78"/>
      <c r="D79" s="78"/>
      <c r="E79" s="78"/>
      <c r="F79" s="78"/>
      <c r="G79" s="78"/>
      <c r="H79" s="402"/>
    </row>
    <row r="80" spans="1:8" ht="16.5" customHeight="1" x14ac:dyDescent="0.25">
      <c r="A80" s="429" t="s">
        <v>192</v>
      </c>
      <c r="B80" s="429"/>
      <c r="C80" s="429"/>
      <c r="D80" s="429"/>
      <c r="E80" s="429"/>
      <c r="F80" s="429"/>
      <c r="G80" s="429"/>
      <c r="H80" s="429"/>
    </row>
    <row r="81" spans="1:8" s="53" customFormat="1" ht="16.5" customHeight="1" thickBot="1" x14ac:dyDescent="0.3">
      <c r="A81" s="431" t="s">
        <v>193</v>
      </c>
      <c r="B81" s="431"/>
      <c r="C81" s="52"/>
      <c r="D81" s="52"/>
      <c r="E81" s="52"/>
      <c r="F81" s="52"/>
      <c r="G81" s="52"/>
      <c r="H81" s="403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626</v>
      </c>
      <c r="D82" s="19" t="s">
        <v>627</v>
      </c>
      <c r="E82" s="19" t="s">
        <v>291</v>
      </c>
      <c r="F82" s="19" t="s">
        <v>628</v>
      </c>
      <c r="G82" s="19" t="s">
        <v>292</v>
      </c>
      <c r="H82" s="400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404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>SUM(C85:C89)</f>
        <v>25725</v>
      </c>
      <c r="D84" s="58">
        <f>SUM(D85:D89)</f>
        <v>0</v>
      </c>
      <c r="E84" s="58">
        <f>SUM(E85:E89)</f>
        <v>26090</v>
      </c>
      <c r="F84" s="58">
        <f>SUM(F85:F89)</f>
        <v>0</v>
      </c>
      <c r="G84" s="58">
        <f>SUM(G85:G89)</f>
        <v>21010</v>
      </c>
      <c r="H84" s="125"/>
    </row>
    <row r="85" spans="1:8" ht="12" customHeight="1" x14ac:dyDescent="0.25">
      <c r="A85" s="59" t="s">
        <v>2</v>
      </c>
      <c r="B85" s="60" t="s">
        <v>33</v>
      </c>
      <c r="C85" s="61">
        <v>195</v>
      </c>
      <c r="D85" s="61"/>
      <c r="E85" s="61">
        <v>195</v>
      </c>
      <c r="F85" s="61"/>
      <c r="G85" s="61">
        <v>29</v>
      </c>
      <c r="H85" s="126"/>
    </row>
    <row r="86" spans="1:8" ht="12" customHeight="1" x14ac:dyDescent="0.25">
      <c r="A86" s="30" t="s">
        <v>3</v>
      </c>
      <c r="B86" s="2" t="s">
        <v>34</v>
      </c>
      <c r="C86" s="32">
        <v>153</v>
      </c>
      <c r="D86" s="32"/>
      <c r="E86" s="32">
        <v>153</v>
      </c>
      <c r="F86" s="32"/>
      <c r="G86" s="32">
        <v>13</v>
      </c>
      <c r="H86" s="115"/>
    </row>
    <row r="87" spans="1:8" ht="12" customHeight="1" x14ac:dyDescent="0.25">
      <c r="A87" s="30" t="s">
        <v>4</v>
      </c>
      <c r="B87" s="2" t="s">
        <v>35</v>
      </c>
      <c r="C87" s="36">
        <v>7470</v>
      </c>
      <c r="D87" s="36"/>
      <c r="E87" s="36">
        <v>7470</v>
      </c>
      <c r="F87" s="36"/>
      <c r="G87" s="36">
        <v>3202</v>
      </c>
      <c r="H87" s="118"/>
    </row>
    <row r="88" spans="1:8" ht="12" customHeight="1" x14ac:dyDescent="0.25">
      <c r="A88" s="30" t="s">
        <v>5</v>
      </c>
      <c r="B88" s="62" t="s">
        <v>36</v>
      </c>
      <c r="C88" s="36">
        <v>0</v>
      </c>
      <c r="D88" s="36"/>
      <c r="E88" s="36"/>
      <c r="F88" s="36"/>
      <c r="G88" s="36"/>
      <c r="H88" s="118"/>
    </row>
    <row r="89" spans="1:8" ht="12" customHeight="1" thickBot="1" x14ac:dyDescent="0.3">
      <c r="A89" s="30" t="s">
        <v>196</v>
      </c>
      <c r="B89" s="63" t="s">
        <v>37</v>
      </c>
      <c r="C89" s="36">
        <v>17907</v>
      </c>
      <c r="D89" s="36"/>
      <c r="E89" s="36">
        <v>18272</v>
      </c>
      <c r="F89" s="36"/>
      <c r="G89" s="36">
        <v>17766</v>
      </c>
      <c r="H89" s="118"/>
    </row>
    <row r="90" spans="1:8" ht="12" customHeight="1" thickBot="1" x14ac:dyDescent="0.3">
      <c r="A90" s="24" t="s">
        <v>6</v>
      </c>
      <c r="B90" s="65" t="s">
        <v>197</v>
      </c>
      <c r="C90" s="11">
        <f>+C91+C93+C95</f>
        <v>330</v>
      </c>
      <c r="D90" s="11">
        <f>+D91+D93+D95</f>
        <v>0</v>
      </c>
      <c r="E90" s="11">
        <f>+E91+E93+E95</f>
        <v>406</v>
      </c>
      <c r="F90" s="11">
        <f>+F91+F93+F95</f>
        <v>0</v>
      </c>
      <c r="G90" s="11">
        <f>+G91+G93+G95</f>
        <v>406</v>
      </c>
      <c r="H90" s="116"/>
    </row>
    <row r="91" spans="1:8" ht="12" customHeight="1" x14ac:dyDescent="0.25">
      <c r="A91" s="27" t="s">
        <v>7</v>
      </c>
      <c r="B91" s="2" t="s">
        <v>38</v>
      </c>
      <c r="C91" s="29">
        <v>330</v>
      </c>
      <c r="D91" s="29"/>
      <c r="E91" s="29">
        <v>406</v>
      </c>
      <c r="F91" s="29"/>
      <c r="G91" s="29">
        <v>406</v>
      </c>
      <c r="H91" s="117"/>
    </row>
    <row r="92" spans="1:8" ht="12" customHeight="1" x14ac:dyDescent="0.25">
      <c r="A92" s="27" t="s">
        <v>9</v>
      </c>
      <c r="B92" s="66" t="s">
        <v>198</v>
      </c>
      <c r="C92" s="29"/>
      <c r="D92" s="29"/>
      <c r="E92" s="29">
        <v>0</v>
      </c>
      <c r="F92" s="29">
        <v>0</v>
      </c>
      <c r="G92" s="29">
        <v>0</v>
      </c>
      <c r="H92" s="117"/>
    </row>
    <row r="93" spans="1:8" ht="12" customHeight="1" x14ac:dyDescent="0.25">
      <c r="A93" s="27" t="s">
        <v>10</v>
      </c>
      <c r="B93" s="66" t="s">
        <v>39</v>
      </c>
      <c r="C93" s="32"/>
      <c r="D93" s="32"/>
      <c r="E93" s="32">
        <v>0</v>
      </c>
      <c r="F93" s="32">
        <v>0</v>
      </c>
      <c r="G93" s="32">
        <v>0</v>
      </c>
      <c r="H93" s="115"/>
    </row>
    <row r="94" spans="1:8" ht="12" customHeight="1" x14ac:dyDescent="0.25">
      <c r="A94" s="27" t="s">
        <v>11</v>
      </c>
      <c r="B94" s="66" t="s">
        <v>199</v>
      </c>
      <c r="C94" s="12"/>
      <c r="D94" s="12"/>
      <c r="E94" s="12">
        <v>0</v>
      </c>
      <c r="F94" s="12">
        <v>0</v>
      </c>
      <c r="G94" s="12">
        <v>0</v>
      </c>
      <c r="H94" s="127"/>
    </row>
    <row r="95" spans="1:8" ht="12" customHeight="1" thickBot="1" x14ac:dyDescent="0.3">
      <c r="A95" s="27" t="s">
        <v>83</v>
      </c>
      <c r="B95" s="67" t="s">
        <v>200</v>
      </c>
      <c r="C95" s="12"/>
      <c r="D95" s="12"/>
      <c r="E95" s="12">
        <v>0</v>
      </c>
      <c r="F95" s="12">
        <v>0</v>
      </c>
      <c r="G95" s="12">
        <v>0</v>
      </c>
      <c r="H95" s="127"/>
    </row>
    <row r="96" spans="1:8" ht="12" customHeight="1" thickBot="1" x14ac:dyDescent="0.3">
      <c r="A96" s="24" t="s">
        <v>12</v>
      </c>
      <c r="B96" s="5" t="s">
        <v>201</v>
      </c>
      <c r="C96" s="11">
        <f>+C97+C98</f>
        <v>0</v>
      </c>
      <c r="D96" s="11">
        <f>+D97+D98</f>
        <v>0</v>
      </c>
      <c r="E96" s="11">
        <v>0</v>
      </c>
      <c r="F96" s="11">
        <v>0</v>
      </c>
      <c r="G96" s="11">
        <v>0</v>
      </c>
      <c r="H96" s="116"/>
    </row>
    <row r="97" spans="1:8" ht="12" customHeight="1" x14ac:dyDescent="0.25">
      <c r="A97" s="27" t="s">
        <v>88</v>
      </c>
      <c r="B97" s="4" t="s">
        <v>202</v>
      </c>
      <c r="C97" s="29"/>
      <c r="D97" s="29"/>
      <c r="E97" s="29">
        <v>894</v>
      </c>
      <c r="F97" s="29">
        <v>0</v>
      </c>
      <c r="G97" s="29">
        <v>0</v>
      </c>
      <c r="H97" s="117"/>
    </row>
    <row r="98" spans="1:8" ht="12" customHeight="1" thickBot="1" x14ac:dyDescent="0.3">
      <c r="A98" s="33" t="s">
        <v>90</v>
      </c>
      <c r="B98" s="66" t="s">
        <v>203</v>
      </c>
      <c r="C98" s="36"/>
      <c r="D98" s="36"/>
      <c r="E98" s="36">
        <v>0</v>
      </c>
      <c r="F98" s="36">
        <v>0</v>
      </c>
      <c r="G98" s="36">
        <v>0</v>
      </c>
      <c r="H98" s="118"/>
    </row>
    <row r="99" spans="1:8" ht="12" customHeight="1" thickBot="1" x14ac:dyDescent="0.3">
      <c r="A99" s="24" t="s">
        <v>14</v>
      </c>
      <c r="B99" s="5" t="s">
        <v>71</v>
      </c>
      <c r="C99" s="11">
        <f>+C84+C90+C96</f>
        <v>26055</v>
      </c>
      <c r="D99" s="11">
        <f>+D84+D90+D96</f>
        <v>0</v>
      </c>
      <c r="E99" s="11">
        <f>+E84+E90+E96</f>
        <v>26496</v>
      </c>
      <c r="F99" s="11">
        <f>+F84+F90+F96</f>
        <v>0</v>
      </c>
      <c r="G99" s="11">
        <f>+G84+G90+G96</f>
        <v>21416</v>
      </c>
      <c r="H99" s="116"/>
    </row>
    <row r="100" spans="1:8" ht="12" customHeight="1" thickBot="1" x14ac:dyDescent="0.3">
      <c r="A100" s="24" t="s">
        <v>18</v>
      </c>
      <c r="B100" s="5" t="s">
        <v>40</v>
      </c>
      <c r="C100" s="11">
        <f>+C101+C102+C103</f>
        <v>0</v>
      </c>
      <c r="D100" s="11">
        <f>+D101+D102+D103</f>
        <v>0</v>
      </c>
      <c r="E100" s="11">
        <v>0</v>
      </c>
      <c r="F100" s="11">
        <v>0</v>
      </c>
      <c r="G100" s="11">
        <v>0</v>
      </c>
      <c r="H100" s="116"/>
    </row>
    <row r="101" spans="1:8" ht="12" customHeight="1" x14ac:dyDescent="0.25">
      <c r="A101" s="27" t="s">
        <v>19</v>
      </c>
      <c r="B101" s="4" t="s">
        <v>41</v>
      </c>
      <c r="C101" s="12"/>
      <c r="D101" s="12"/>
      <c r="E101" s="12">
        <v>0</v>
      </c>
      <c r="F101" s="12">
        <v>0</v>
      </c>
      <c r="G101" s="12">
        <v>0</v>
      </c>
      <c r="H101" s="127"/>
    </row>
    <row r="102" spans="1:8" ht="12" customHeight="1" x14ac:dyDescent="0.25">
      <c r="A102" s="27" t="s">
        <v>21</v>
      </c>
      <c r="B102" s="4" t="s">
        <v>42</v>
      </c>
      <c r="C102" s="12"/>
      <c r="D102" s="12"/>
      <c r="E102" s="12">
        <v>0</v>
      </c>
      <c r="F102" s="12">
        <v>0</v>
      </c>
      <c r="G102" s="12">
        <v>0</v>
      </c>
      <c r="H102" s="127"/>
    </row>
    <row r="103" spans="1:8" ht="12" customHeight="1" thickBot="1" x14ac:dyDescent="0.3">
      <c r="A103" s="64" t="s">
        <v>23</v>
      </c>
      <c r="B103" s="13" t="s">
        <v>43</v>
      </c>
      <c r="C103" s="12"/>
      <c r="D103" s="12"/>
      <c r="E103" s="12">
        <v>0</v>
      </c>
      <c r="F103" s="12">
        <v>0</v>
      </c>
      <c r="G103" s="12">
        <v>0</v>
      </c>
      <c r="H103" s="127"/>
    </row>
    <row r="104" spans="1:8" ht="12" customHeight="1" thickBot="1" x14ac:dyDescent="0.3">
      <c r="A104" s="24" t="s">
        <v>25</v>
      </c>
      <c r="B104" s="5" t="s">
        <v>44</v>
      </c>
      <c r="C104" s="11">
        <f>+C105+C106+C107+C108</f>
        <v>0</v>
      </c>
      <c r="D104" s="11">
        <f>+D105+D106+D107+D108</f>
        <v>0</v>
      </c>
      <c r="E104" s="11">
        <v>0</v>
      </c>
      <c r="F104" s="11">
        <v>0</v>
      </c>
      <c r="G104" s="11">
        <v>0</v>
      </c>
      <c r="H104" s="116"/>
    </row>
    <row r="105" spans="1:8" ht="12" customHeight="1" x14ac:dyDescent="0.25">
      <c r="A105" s="27" t="s">
        <v>45</v>
      </c>
      <c r="B105" s="4" t="s">
        <v>46</v>
      </c>
      <c r="C105" s="12"/>
      <c r="D105" s="12"/>
      <c r="E105" s="12">
        <v>0</v>
      </c>
      <c r="F105" s="12">
        <v>0</v>
      </c>
      <c r="G105" s="12">
        <v>0</v>
      </c>
      <c r="H105" s="127"/>
    </row>
    <row r="106" spans="1:8" ht="12" customHeight="1" x14ac:dyDescent="0.25">
      <c r="A106" s="27" t="s">
        <v>47</v>
      </c>
      <c r="B106" s="4" t="s">
        <v>48</v>
      </c>
      <c r="C106" s="12"/>
      <c r="D106" s="12"/>
      <c r="E106" s="12">
        <v>0</v>
      </c>
      <c r="F106" s="12">
        <v>0</v>
      </c>
      <c r="G106" s="12">
        <v>0</v>
      </c>
      <c r="H106" s="127"/>
    </row>
    <row r="107" spans="1:8" ht="12" customHeight="1" x14ac:dyDescent="0.25">
      <c r="A107" s="27" t="s">
        <v>49</v>
      </c>
      <c r="B107" s="4" t="s">
        <v>50</v>
      </c>
      <c r="C107" s="12"/>
      <c r="D107" s="12"/>
      <c r="E107" s="12">
        <v>0</v>
      </c>
      <c r="F107" s="12">
        <v>0</v>
      </c>
      <c r="G107" s="12">
        <v>0</v>
      </c>
      <c r="H107" s="127"/>
    </row>
    <row r="108" spans="1:8" ht="12" customHeight="1" thickBot="1" x14ac:dyDescent="0.3">
      <c r="A108" s="64" t="s">
        <v>51</v>
      </c>
      <c r="B108" s="13" t="s">
        <v>52</v>
      </c>
      <c r="C108" s="12"/>
      <c r="D108" s="12"/>
      <c r="E108" s="12">
        <v>0</v>
      </c>
      <c r="F108" s="12">
        <v>0</v>
      </c>
      <c r="G108" s="12">
        <v>0</v>
      </c>
      <c r="H108" s="127"/>
    </row>
    <row r="109" spans="1:8" ht="12" customHeight="1" thickBot="1" x14ac:dyDescent="0.3">
      <c r="A109" s="24" t="s">
        <v>27</v>
      </c>
      <c r="B109" s="5" t="s">
        <v>53</v>
      </c>
      <c r="C109" s="14">
        <f>+C110+C111+C113+C114+C112</f>
        <v>0</v>
      </c>
      <c r="D109" s="14">
        <f>+D110+D111+D113+D114+D112</f>
        <v>0</v>
      </c>
      <c r="E109" s="14">
        <v>0</v>
      </c>
      <c r="F109" s="14">
        <v>0</v>
      </c>
      <c r="G109" s="14">
        <v>0</v>
      </c>
      <c r="H109" s="119"/>
    </row>
    <row r="110" spans="1:8" ht="12" customHeight="1" x14ac:dyDescent="0.25">
      <c r="A110" s="27" t="s">
        <v>54</v>
      </c>
      <c r="B110" s="4" t="s">
        <v>55</v>
      </c>
      <c r="C110" s="12"/>
      <c r="D110" s="12"/>
      <c r="E110" s="12">
        <v>0</v>
      </c>
      <c r="F110" s="12">
        <v>0</v>
      </c>
      <c r="G110" s="12">
        <v>0</v>
      </c>
      <c r="H110" s="127"/>
    </row>
    <row r="111" spans="1:8" ht="12" customHeight="1" x14ac:dyDescent="0.25">
      <c r="A111" s="27" t="s">
        <v>56</v>
      </c>
      <c r="B111" s="4" t="s">
        <v>57</v>
      </c>
      <c r="C111" s="12"/>
      <c r="D111" s="12"/>
      <c r="E111" s="12">
        <v>0</v>
      </c>
      <c r="F111" s="12">
        <v>0</v>
      </c>
      <c r="G111" s="12">
        <v>0</v>
      </c>
      <c r="H111" s="127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>
        <v>0</v>
      </c>
      <c r="F112" s="12">
        <v>0</v>
      </c>
      <c r="G112" s="12">
        <v>0</v>
      </c>
      <c r="H112" s="127"/>
    </row>
    <row r="113" spans="1:13" ht="12" customHeight="1" x14ac:dyDescent="0.25">
      <c r="A113" s="27" t="s">
        <v>60</v>
      </c>
      <c r="B113" s="4" t="s">
        <v>59</v>
      </c>
      <c r="C113" s="12"/>
      <c r="D113" s="12"/>
      <c r="E113" s="12">
        <v>0</v>
      </c>
      <c r="F113" s="12">
        <v>0</v>
      </c>
      <c r="G113" s="12">
        <v>0</v>
      </c>
      <c r="H113" s="127"/>
    </row>
    <row r="114" spans="1:13" ht="12" customHeight="1" thickBot="1" x14ac:dyDescent="0.3">
      <c r="A114" s="64" t="s">
        <v>72</v>
      </c>
      <c r="B114" s="13" t="s">
        <v>61</v>
      </c>
      <c r="C114" s="12"/>
      <c r="D114" s="12"/>
      <c r="E114" s="12">
        <v>0</v>
      </c>
      <c r="F114" s="12">
        <v>0</v>
      </c>
      <c r="G114" s="12">
        <v>0</v>
      </c>
      <c r="H114" s="127"/>
    </row>
    <row r="115" spans="1:13" ht="12" customHeight="1" thickBot="1" x14ac:dyDescent="0.3">
      <c r="A115" s="24" t="s">
        <v>28</v>
      </c>
      <c r="B115" s="5" t="s">
        <v>62</v>
      </c>
      <c r="C115" s="68">
        <f>+C116+C117+C118+C119</f>
        <v>0</v>
      </c>
      <c r="D115" s="68">
        <f>+D116+D117+D118+D119</f>
        <v>0</v>
      </c>
      <c r="E115" s="68">
        <v>0</v>
      </c>
      <c r="F115" s="68">
        <v>0</v>
      </c>
      <c r="G115" s="68">
        <v>0</v>
      </c>
      <c r="H115" s="128"/>
    </row>
    <row r="116" spans="1:13" ht="12" customHeight="1" x14ac:dyDescent="0.25">
      <c r="A116" s="27" t="s">
        <v>63</v>
      </c>
      <c r="B116" s="4" t="s">
        <v>64</v>
      </c>
      <c r="C116" s="12"/>
      <c r="D116" s="12"/>
      <c r="E116" s="12">
        <v>0</v>
      </c>
      <c r="F116" s="12">
        <v>0</v>
      </c>
      <c r="G116" s="12">
        <v>0</v>
      </c>
      <c r="H116" s="127"/>
    </row>
    <row r="117" spans="1:13" ht="12" customHeight="1" x14ac:dyDescent="0.25">
      <c r="A117" s="27" t="s">
        <v>65</v>
      </c>
      <c r="B117" s="4" t="s">
        <v>66</v>
      </c>
      <c r="C117" s="12"/>
      <c r="D117" s="12"/>
      <c r="E117" s="12">
        <v>0</v>
      </c>
      <c r="F117" s="12">
        <v>0</v>
      </c>
      <c r="G117" s="12">
        <v>0</v>
      </c>
      <c r="H117" s="127"/>
    </row>
    <row r="118" spans="1:13" ht="12" customHeight="1" x14ac:dyDescent="0.25">
      <c r="A118" s="27" t="s">
        <v>67</v>
      </c>
      <c r="B118" s="4" t="s">
        <v>68</v>
      </c>
      <c r="C118" s="12"/>
      <c r="D118" s="12"/>
      <c r="E118" s="12">
        <v>0</v>
      </c>
      <c r="F118" s="12">
        <v>0</v>
      </c>
      <c r="G118" s="12">
        <v>0</v>
      </c>
      <c r="H118" s="127"/>
    </row>
    <row r="119" spans="1:13" ht="12" customHeight="1" thickBot="1" x14ac:dyDescent="0.3">
      <c r="A119" s="64" t="s">
        <v>69</v>
      </c>
      <c r="B119" s="13" t="s">
        <v>70</v>
      </c>
      <c r="C119" s="395"/>
      <c r="D119" s="12"/>
      <c r="E119" s="12">
        <v>0</v>
      </c>
      <c r="F119" s="12">
        <v>0</v>
      </c>
      <c r="G119" s="12">
        <v>0</v>
      </c>
      <c r="H119" s="127"/>
    </row>
    <row r="120" spans="1:13" ht="12" customHeight="1" thickBot="1" x14ac:dyDescent="0.3">
      <c r="A120" s="396" t="s">
        <v>29</v>
      </c>
      <c r="B120" s="5" t="s">
        <v>630</v>
      </c>
      <c r="C120" s="405"/>
      <c r="D120" s="406"/>
      <c r="E120" s="406"/>
      <c r="F120" s="406"/>
      <c r="G120" s="406"/>
      <c r="H120" s="398"/>
    </row>
    <row r="121" spans="1:13" ht="15" customHeight="1" thickBot="1" x14ac:dyDescent="0.3">
      <c r="A121" s="24" t="s">
        <v>31</v>
      </c>
      <c r="B121" s="5" t="s">
        <v>631</v>
      </c>
      <c r="C121" s="69">
        <f>+C100+C104+C109+C115</f>
        <v>0</v>
      </c>
      <c r="D121" s="69">
        <f>+D100+D104+D109+D115</f>
        <v>0</v>
      </c>
      <c r="E121" s="69">
        <f>+E100+E104+E109+E115</f>
        <v>0</v>
      </c>
      <c r="F121" s="69">
        <f>+F100+F104+F109+F115</f>
        <v>0</v>
      </c>
      <c r="G121" s="69">
        <f>+G100+G104+G109+G115</f>
        <v>0</v>
      </c>
      <c r="H121" s="129"/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632</v>
      </c>
      <c r="C122" s="69">
        <f>+C99+C121</f>
        <v>26055</v>
      </c>
      <c r="D122" s="69">
        <f>+D99+D121</f>
        <v>0</v>
      </c>
      <c r="E122" s="69">
        <f>+E99+E121</f>
        <v>26496</v>
      </c>
      <c r="F122" s="69">
        <f>+F99+F121</f>
        <v>0</v>
      </c>
      <c r="G122" s="69">
        <f>+G99+G121</f>
        <v>21416</v>
      </c>
      <c r="H122" s="129">
        <f>G122/E122*100</f>
        <v>80.827294685990339</v>
      </c>
    </row>
    <row r="123" spans="1:13" ht="7.5" customHeight="1" x14ac:dyDescent="0.25"/>
    <row r="124" spans="1:13" x14ac:dyDescent="0.25">
      <c r="A124" s="432" t="s">
        <v>204</v>
      </c>
      <c r="B124" s="432"/>
      <c r="C124" s="432"/>
      <c r="D124" s="372"/>
      <c r="E124" s="372"/>
      <c r="F124" s="372"/>
      <c r="G124" s="372"/>
      <c r="H124" s="408"/>
    </row>
    <row r="125" spans="1:13" ht="15" customHeight="1" thickBot="1" x14ac:dyDescent="0.3">
      <c r="A125" s="430" t="s">
        <v>205</v>
      </c>
      <c r="B125" s="430"/>
      <c r="C125" s="16"/>
      <c r="D125" s="16"/>
      <c r="E125" s="16"/>
      <c r="F125" s="16"/>
      <c r="G125" s="16"/>
      <c r="H125" s="399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1">+C54-C99</f>
        <v>-2164</v>
      </c>
      <c r="D126" s="11">
        <f t="shared" si="1"/>
        <v>0</v>
      </c>
      <c r="E126" s="11">
        <f t="shared" si="1"/>
        <v>-1240</v>
      </c>
      <c r="F126" s="11">
        <f t="shared" si="1"/>
        <v>0</v>
      </c>
      <c r="G126" s="11">
        <f t="shared" si="1"/>
        <v>3569</v>
      </c>
      <c r="H126" s="116">
        <f t="shared" si="1"/>
        <v>0</v>
      </c>
    </row>
    <row r="127" spans="1:13" ht="27.75" customHeight="1" thickBot="1" x14ac:dyDescent="0.3">
      <c r="A127" s="24" t="s">
        <v>6</v>
      </c>
      <c r="B127" s="65" t="s">
        <v>207</v>
      </c>
      <c r="C127" s="11">
        <f t="shared" ref="C127:H127" si="2">+C77-C121</f>
        <v>2164</v>
      </c>
      <c r="D127" s="11">
        <f t="shared" si="2"/>
        <v>0</v>
      </c>
      <c r="E127" s="11">
        <f t="shared" si="2"/>
        <v>2134</v>
      </c>
      <c r="F127" s="11">
        <f t="shared" si="2"/>
        <v>0</v>
      </c>
      <c r="G127" s="11">
        <f t="shared" si="2"/>
        <v>2134</v>
      </c>
      <c r="H127" s="116">
        <f t="shared" si="2"/>
        <v>0</v>
      </c>
    </row>
  </sheetData>
  <mergeCells count="6">
    <mergeCell ref="A125:B125"/>
    <mergeCell ref="A80:H80"/>
    <mergeCell ref="A1:H1"/>
    <mergeCell ref="A2:B2"/>
    <mergeCell ref="A81:B81"/>
    <mergeCell ref="A124:C12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9" orientation="portrait" r:id="rId1"/>
  <headerFooter alignWithMargins="0">
    <oddHeader xml:space="preserve">&amp;C&amp;"Times New Roman CE,Félkövér"&amp;12BONYHÁDI GONDOZÁSI KÖZPONT FENNTARTÓJA
2015. ÉVI KÖLTSÉGVETÉS KÖTELEZŐ FELADATAINAK ÖSSZEVONT MÉRLEGE&amp;R&amp;"Times New Roman CE,Félkövér dőlt" 1.2. melléklet </oddHeader>
  </headerFooter>
  <rowBreaks count="1" manualBreakCount="1">
    <brk id="7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view="pageBreakPreview" topLeftCell="A78" zoomScaleNormal="120" zoomScaleSheetLayoutView="100" workbookViewId="0">
      <selection activeCell="G64" sqref="G64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10.5703125" style="75" customWidth="1"/>
    <col min="4" max="4" width="18.5703125" style="75" hidden="1" customWidth="1"/>
    <col min="5" max="5" width="10.5703125" style="75" customWidth="1"/>
    <col min="6" max="6" width="18.5703125" style="75" hidden="1" customWidth="1"/>
    <col min="7" max="7" width="10.28515625" style="75" customWidth="1"/>
    <col min="8" max="8" width="9.42578125" style="407" customWidth="1"/>
    <col min="9" max="16384" width="9.140625" style="15"/>
  </cols>
  <sheetData>
    <row r="1" spans="1:8" ht="15.95" customHeight="1" x14ac:dyDescent="0.25">
      <c r="A1" s="429" t="s">
        <v>74</v>
      </c>
      <c r="B1" s="429"/>
      <c r="C1" s="429"/>
      <c r="D1" s="429"/>
      <c r="E1" s="429"/>
      <c r="F1" s="429"/>
      <c r="G1" s="429"/>
      <c r="H1" s="429"/>
    </row>
    <row r="2" spans="1:8" ht="15.95" customHeight="1" thickBot="1" x14ac:dyDescent="0.3">
      <c r="A2" s="430" t="s">
        <v>75</v>
      </c>
      <c r="B2" s="430"/>
      <c r="C2" s="16"/>
      <c r="D2" s="16"/>
      <c r="E2" s="16"/>
      <c r="F2" s="16"/>
      <c r="G2" s="16"/>
      <c r="H2" s="399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626</v>
      </c>
      <c r="D3" s="19" t="s">
        <v>627</v>
      </c>
      <c r="E3" s="19" t="s">
        <v>291</v>
      </c>
      <c r="F3" s="19" t="s">
        <v>628</v>
      </c>
      <c r="G3" s="19" t="s">
        <v>292</v>
      </c>
      <c r="H3" s="400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/>
      <c r="D4" s="22"/>
      <c r="E4" s="22"/>
      <c r="F4" s="22"/>
      <c r="G4" s="22"/>
      <c r="H4" s="401"/>
    </row>
    <row r="5" spans="1:8" s="26" customFormat="1" ht="12" customHeight="1" thickBot="1" x14ac:dyDescent="0.25">
      <c r="A5" s="24" t="s">
        <v>1</v>
      </c>
      <c r="B5" s="25" t="s">
        <v>629</v>
      </c>
      <c r="C5" s="11"/>
      <c r="D5" s="11"/>
      <c r="E5" s="11"/>
      <c r="F5" s="11"/>
      <c r="G5" s="11"/>
      <c r="H5" s="116"/>
    </row>
    <row r="6" spans="1:8" s="26" customFormat="1" ht="12" customHeight="1" thickBot="1" x14ac:dyDescent="0.25">
      <c r="A6" s="24" t="s">
        <v>6</v>
      </c>
      <c r="B6" s="35" t="s">
        <v>79</v>
      </c>
      <c r="C6" s="11">
        <f>+C7+C8+C9+C10+C11</f>
        <v>0</v>
      </c>
      <c r="D6" s="11">
        <f>+D7+D8+D9+D10+D11</f>
        <v>0</v>
      </c>
      <c r="E6" s="11">
        <f>+E7+E8+E9+E10+E11</f>
        <v>0</v>
      </c>
      <c r="F6" s="11">
        <f>+F7+F8+F9+F10+F11</f>
        <v>0</v>
      </c>
      <c r="G6" s="11">
        <f>+G7+G8+G9+G10+G11</f>
        <v>0</v>
      </c>
      <c r="H6" s="116" t="e">
        <f>G6/E6*100</f>
        <v>#DIV/0!</v>
      </c>
    </row>
    <row r="7" spans="1:8" s="26" customFormat="1" ht="12" customHeight="1" x14ac:dyDescent="0.2">
      <c r="A7" s="27" t="s">
        <v>7</v>
      </c>
      <c r="B7" s="28" t="s">
        <v>8</v>
      </c>
      <c r="C7" s="29"/>
      <c r="D7" s="29"/>
      <c r="E7" s="29"/>
      <c r="F7" s="29"/>
      <c r="G7" s="29"/>
      <c r="H7" s="117"/>
    </row>
    <row r="8" spans="1:8" s="26" customFormat="1" ht="12" customHeight="1" x14ac:dyDescent="0.2">
      <c r="A8" s="30" t="s">
        <v>9</v>
      </c>
      <c r="B8" s="31" t="s">
        <v>80</v>
      </c>
      <c r="C8" s="32"/>
      <c r="D8" s="32"/>
      <c r="E8" s="32"/>
      <c r="F8" s="32"/>
      <c r="G8" s="32"/>
      <c r="H8" s="115"/>
    </row>
    <row r="9" spans="1:8" s="26" customFormat="1" ht="12" customHeight="1" x14ac:dyDescent="0.2">
      <c r="A9" s="30" t="s">
        <v>10</v>
      </c>
      <c r="B9" s="31" t="s">
        <v>81</v>
      </c>
      <c r="C9" s="32"/>
      <c r="D9" s="32"/>
      <c r="E9" s="32"/>
      <c r="F9" s="32"/>
      <c r="G9" s="32"/>
      <c r="H9" s="115"/>
    </row>
    <row r="10" spans="1:8" s="26" customFormat="1" ht="12" customHeight="1" x14ac:dyDescent="0.2">
      <c r="A10" s="30" t="s">
        <v>11</v>
      </c>
      <c r="B10" s="31" t="s">
        <v>82</v>
      </c>
      <c r="C10" s="32"/>
      <c r="D10" s="32"/>
      <c r="E10" s="32"/>
      <c r="F10" s="32"/>
      <c r="G10" s="32"/>
      <c r="H10" s="115"/>
    </row>
    <row r="11" spans="1:8" s="26" customFormat="1" ht="12" customHeight="1" x14ac:dyDescent="0.2">
      <c r="A11" s="30" t="s">
        <v>83</v>
      </c>
      <c r="B11" s="31" t="s">
        <v>84</v>
      </c>
      <c r="C11" s="32"/>
      <c r="D11" s="32"/>
      <c r="E11" s="32"/>
      <c r="F11" s="32"/>
      <c r="G11" s="32"/>
      <c r="H11" s="115" t="e">
        <f>G11/E11*100</f>
        <v>#DIV/0!</v>
      </c>
    </row>
    <row r="12" spans="1:8" s="26" customFormat="1" ht="12" customHeight="1" thickBot="1" x14ac:dyDescent="0.25">
      <c r="A12" s="33" t="s">
        <v>85</v>
      </c>
      <c r="B12" s="34" t="s">
        <v>86</v>
      </c>
      <c r="C12" s="36"/>
      <c r="D12" s="36"/>
      <c r="E12" s="36"/>
      <c r="F12" s="36"/>
      <c r="G12" s="36"/>
      <c r="H12" s="118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f>+C14+C15+C16+C17+C18</f>
        <v>0</v>
      </c>
      <c r="D13" s="11">
        <f>+D14+D15+D16+D17+D18</f>
        <v>0</v>
      </c>
      <c r="E13" s="11">
        <f>+E14+E15+E16+E17+E18</f>
        <v>0</v>
      </c>
      <c r="F13" s="11">
        <f>+F14+F15+F16+F17+F18</f>
        <v>0</v>
      </c>
      <c r="G13" s="11">
        <f>+G14+G15+G16+G17+G18</f>
        <v>0</v>
      </c>
      <c r="H13" s="116"/>
    </row>
    <row r="14" spans="1:8" s="26" customFormat="1" ht="12" customHeight="1" x14ac:dyDescent="0.2">
      <c r="A14" s="27" t="s">
        <v>88</v>
      </c>
      <c r="B14" s="28" t="s">
        <v>89</v>
      </c>
      <c r="C14" s="29"/>
      <c r="D14" s="29"/>
      <c r="E14" s="29"/>
      <c r="F14" s="29"/>
      <c r="G14" s="29"/>
      <c r="H14" s="117"/>
    </row>
    <row r="15" spans="1:8" s="26" customFormat="1" ht="12" customHeight="1" x14ac:dyDescent="0.2">
      <c r="A15" s="30" t="s">
        <v>90</v>
      </c>
      <c r="B15" s="31" t="s">
        <v>91</v>
      </c>
      <c r="C15" s="32"/>
      <c r="D15" s="32"/>
      <c r="E15" s="32"/>
      <c r="F15" s="32"/>
      <c r="G15" s="32"/>
      <c r="H15" s="115"/>
    </row>
    <row r="16" spans="1:8" s="26" customFormat="1" ht="12" customHeight="1" x14ac:dyDescent="0.2">
      <c r="A16" s="30" t="s">
        <v>92</v>
      </c>
      <c r="B16" s="31" t="s">
        <v>93</v>
      </c>
      <c r="C16" s="32"/>
      <c r="D16" s="32"/>
      <c r="E16" s="32"/>
      <c r="F16" s="32"/>
      <c r="G16" s="32"/>
      <c r="H16" s="115"/>
    </row>
    <row r="17" spans="1:8" s="26" customFormat="1" ht="12" customHeight="1" x14ac:dyDescent="0.2">
      <c r="A17" s="30" t="s">
        <v>94</v>
      </c>
      <c r="B17" s="31" t="s">
        <v>95</v>
      </c>
      <c r="C17" s="32"/>
      <c r="D17" s="32"/>
      <c r="E17" s="32"/>
      <c r="F17" s="32"/>
      <c r="G17" s="32"/>
      <c r="H17" s="115"/>
    </row>
    <row r="18" spans="1:8" s="26" customFormat="1" ht="12" customHeight="1" x14ac:dyDescent="0.2">
      <c r="A18" s="30" t="s">
        <v>96</v>
      </c>
      <c r="B18" s="31" t="s">
        <v>97</v>
      </c>
      <c r="C18" s="32"/>
      <c r="D18" s="32"/>
      <c r="E18" s="32"/>
      <c r="F18" s="32"/>
      <c r="G18" s="32"/>
      <c r="H18" s="115"/>
    </row>
    <row r="19" spans="1:8" s="26" customFormat="1" ht="12" customHeight="1" thickBot="1" x14ac:dyDescent="0.25">
      <c r="A19" s="33" t="s">
        <v>98</v>
      </c>
      <c r="B19" s="34" t="s">
        <v>99</v>
      </c>
      <c r="C19" s="36"/>
      <c r="D19" s="36"/>
      <c r="E19" s="36"/>
      <c r="F19" s="36"/>
      <c r="G19" s="36"/>
      <c r="H19" s="118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f>+C21+C24+C25+C26</f>
        <v>0</v>
      </c>
      <c r="D20" s="14">
        <f>+D21+D24+D25+D26</f>
        <v>0</v>
      </c>
      <c r="E20" s="14">
        <f>+E21+E24+E25+E26</f>
        <v>0</v>
      </c>
      <c r="F20" s="14">
        <f>+F21+F24+F25+F26</f>
        <v>0</v>
      </c>
      <c r="G20" s="14">
        <f>+G21+G24+G25+G26</f>
        <v>0</v>
      </c>
      <c r="H20" s="119"/>
    </row>
    <row r="21" spans="1:8" s="26" customFormat="1" ht="12" hidden="1" customHeight="1" x14ac:dyDescent="0.2">
      <c r="A21" s="27" t="s">
        <v>15</v>
      </c>
      <c r="B21" s="28" t="s">
        <v>101</v>
      </c>
      <c r="C21" s="37">
        <f>+C22+C23</f>
        <v>0</v>
      </c>
      <c r="D21" s="37">
        <f>+D22+D23</f>
        <v>0</v>
      </c>
      <c r="E21" s="37">
        <f>+E22+E23</f>
        <v>0</v>
      </c>
      <c r="F21" s="37">
        <f>+F22+F23</f>
        <v>0</v>
      </c>
      <c r="G21" s="37">
        <f>+G22+G23</f>
        <v>0</v>
      </c>
      <c r="H21" s="120" t="e">
        <f t="shared" ref="H21:H27" si="0">G21/E21*100</f>
        <v>#DIV/0!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/>
      <c r="D22" s="32"/>
      <c r="E22" s="32"/>
      <c r="F22" s="32"/>
      <c r="G22" s="32"/>
      <c r="H22" s="115" t="e">
        <f t="shared" si="0"/>
        <v>#DIV/0!</v>
      </c>
    </row>
    <row r="23" spans="1:8" s="26" customFormat="1" ht="12" hidden="1" customHeight="1" x14ac:dyDescent="0.2">
      <c r="A23" s="30" t="s">
        <v>104</v>
      </c>
      <c r="B23" s="31" t="s">
        <v>105</v>
      </c>
      <c r="C23" s="32"/>
      <c r="D23" s="32"/>
      <c r="E23" s="32"/>
      <c r="F23" s="32"/>
      <c r="G23" s="32"/>
      <c r="H23" s="115" t="e">
        <f t="shared" si="0"/>
        <v>#DIV/0!</v>
      </c>
    </row>
    <row r="24" spans="1:8" s="26" customFormat="1" ht="12" hidden="1" customHeight="1" x14ac:dyDescent="0.2">
      <c r="A24" s="30" t="s">
        <v>16</v>
      </c>
      <c r="B24" s="31" t="s">
        <v>106</v>
      </c>
      <c r="C24" s="32"/>
      <c r="D24" s="32"/>
      <c r="E24" s="32"/>
      <c r="F24" s="32"/>
      <c r="G24" s="32"/>
      <c r="H24" s="115" t="e">
        <f t="shared" si="0"/>
        <v>#DIV/0!</v>
      </c>
    </row>
    <row r="25" spans="1:8" s="26" customFormat="1" ht="12" hidden="1" customHeight="1" x14ac:dyDescent="0.2">
      <c r="A25" s="30" t="s">
        <v>17</v>
      </c>
      <c r="B25" s="31" t="s">
        <v>107</v>
      </c>
      <c r="C25" s="32"/>
      <c r="D25" s="32"/>
      <c r="E25" s="32"/>
      <c r="F25" s="32"/>
      <c r="G25" s="32"/>
      <c r="H25" s="115" t="e">
        <f t="shared" si="0"/>
        <v>#DIV/0!</v>
      </c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/>
      <c r="D26" s="36"/>
      <c r="E26" s="36"/>
      <c r="F26" s="36"/>
      <c r="G26" s="36"/>
      <c r="H26" s="118" t="e">
        <f t="shared" si="0"/>
        <v>#DIV/0!</v>
      </c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f>SUM(C28:C37)</f>
        <v>0</v>
      </c>
      <c r="D27" s="11">
        <f>SUM(D28:D37)</f>
        <v>0</v>
      </c>
      <c r="E27" s="11">
        <f>SUM(E28:E37)</f>
        <v>0</v>
      </c>
      <c r="F27" s="11">
        <f>SUM(F28:F37)</f>
        <v>0</v>
      </c>
      <c r="G27" s="11">
        <f>SUM(G28:G37)</f>
        <v>0</v>
      </c>
      <c r="H27" s="116" t="e">
        <f t="shared" si="0"/>
        <v>#DIV/0!</v>
      </c>
    </row>
    <row r="28" spans="1:8" s="26" customFormat="1" ht="12" customHeight="1" x14ac:dyDescent="0.2">
      <c r="A28" s="27" t="s">
        <v>19</v>
      </c>
      <c r="B28" s="28" t="s">
        <v>111</v>
      </c>
      <c r="C28" s="29"/>
      <c r="D28" s="29"/>
      <c r="E28" s="29"/>
      <c r="F28" s="29"/>
      <c r="G28" s="29"/>
      <c r="H28" s="117"/>
    </row>
    <row r="29" spans="1:8" s="26" customFormat="1" ht="12" customHeight="1" x14ac:dyDescent="0.2">
      <c r="A29" s="30" t="s">
        <v>21</v>
      </c>
      <c r="B29" s="31" t="s">
        <v>112</v>
      </c>
      <c r="C29" s="32"/>
      <c r="D29" s="32"/>
      <c r="E29" s="32"/>
      <c r="F29" s="32"/>
      <c r="G29" s="32"/>
      <c r="H29" s="115" t="e">
        <f>G29/E29*100</f>
        <v>#DIV/0!</v>
      </c>
    </row>
    <row r="30" spans="1:8" s="26" customFormat="1" ht="12" customHeight="1" x14ac:dyDescent="0.2">
      <c r="A30" s="30" t="s">
        <v>23</v>
      </c>
      <c r="B30" s="31" t="s">
        <v>113</v>
      </c>
      <c r="C30" s="32"/>
      <c r="D30" s="32"/>
      <c r="E30" s="32"/>
      <c r="F30" s="32"/>
      <c r="G30" s="32"/>
      <c r="H30" s="115"/>
    </row>
    <row r="31" spans="1:8" s="26" customFormat="1" ht="12" customHeight="1" x14ac:dyDescent="0.2">
      <c r="A31" s="30" t="s">
        <v>114</v>
      </c>
      <c r="B31" s="31" t="s">
        <v>115</v>
      </c>
      <c r="C31" s="32"/>
      <c r="D31" s="32"/>
      <c r="E31" s="32"/>
      <c r="F31" s="32"/>
      <c r="G31" s="32"/>
      <c r="H31" s="115"/>
    </row>
    <row r="32" spans="1:8" s="26" customFormat="1" ht="12" customHeight="1" x14ac:dyDescent="0.2">
      <c r="A32" s="30" t="s">
        <v>116</v>
      </c>
      <c r="B32" s="31" t="s">
        <v>117</v>
      </c>
      <c r="C32" s="32"/>
      <c r="D32" s="32"/>
      <c r="E32" s="32"/>
      <c r="F32" s="32"/>
      <c r="G32" s="32"/>
      <c r="H32" s="115" t="e">
        <f>G32/E32*100</f>
        <v>#DIV/0!</v>
      </c>
    </row>
    <row r="33" spans="1:8" s="26" customFormat="1" ht="12" customHeight="1" x14ac:dyDescent="0.2">
      <c r="A33" s="30" t="s">
        <v>118</v>
      </c>
      <c r="B33" s="31" t="s">
        <v>119</v>
      </c>
      <c r="C33" s="32"/>
      <c r="D33" s="32"/>
      <c r="E33" s="32"/>
      <c r="F33" s="32"/>
      <c r="G33" s="32"/>
      <c r="H33" s="115" t="e">
        <f>G33/E33*100</f>
        <v>#DIV/0!</v>
      </c>
    </row>
    <row r="34" spans="1:8" s="26" customFormat="1" ht="12" customHeight="1" x14ac:dyDescent="0.2">
      <c r="A34" s="30" t="s">
        <v>120</v>
      </c>
      <c r="B34" s="31" t="s">
        <v>121</v>
      </c>
      <c r="C34" s="32"/>
      <c r="D34" s="32"/>
      <c r="E34" s="32"/>
      <c r="F34" s="32"/>
      <c r="G34" s="32"/>
      <c r="H34" s="115"/>
    </row>
    <row r="35" spans="1:8" s="26" customFormat="1" ht="12" customHeight="1" x14ac:dyDescent="0.2">
      <c r="A35" s="30" t="s">
        <v>122</v>
      </c>
      <c r="B35" s="31" t="s">
        <v>123</v>
      </c>
      <c r="C35" s="32"/>
      <c r="D35" s="32"/>
      <c r="E35" s="32"/>
      <c r="F35" s="32"/>
      <c r="G35" s="32"/>
      <c r="H35" s="115"/>
    </row>
    <row r="36" spans="1:8" s="26" customFormat="1" ht="12" customHeight="1" x14ac:dyDescent="0.2">
      <c r="A36" s="30" t="s">
        <v>124</v>
      </c>
      <c r="B36" s="31" t="s">
        <v>125</v>
      </c>
      <c r="C36" s="38"/>
      <c r="D36" s="38"/>
      <c r="E36" s="38"/>
      <c r="F36" s="38"/>
      <c r="G36" s="38"/>
      <c r="H36" s="121"/>
    </row>
    <row r="37" spans="1:8" s="26" customFormat="1" ht="12" customHeight="1" thickBot="1" x14ac:dyDescent="0.25">
      <c r="A37" s="33" t="s">
        <v>126</v>
      </c>
      <c r="B37" s="34" t="s">
        <v>127</v>
      </c>
      <c r="C37" s="39"/>
      <c r="D37" s="39"/>
      <c r="E37" s="39"/>
      <c r="F37" s="39"/>
      <c r="G37" s="39"/>
      <c r="H37" s="122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f>SUM(C39:C43)</f>
        <v>0</v>
      </c>
      <c r="D38" s="11">
        <f>SUM(D39:D43)</f>
        <v>0</v>
      </c>
      <c r="E38" s="11">
        <f>SUM(E39:E43)</f>
        <v>0</v>
      </c>
      <c r="F38" s="11">
        <f>SUM(F39:F43)</f>
        <v>0</v>
      </c>
      <c r="G38" s="11">
        <f>SUM(G39:G43)</f>
        <v>0</v>
      </c>
      <c r="H38" s="116"/>
    </row>
    <row r="39" spans="1:8" s="26" customFormat="1" ht="12" customHeight="1" x14ac:dyDescent="0.2">
      <c r="A39" s="27" t="s">
        <v>45</v>
      </c>
      <c r="B39" s="28" t="s">
        <v>20</v>
      </c>
      <c r="C39" s="40"/>
      <c r="D39" s="40"/>
      <c r="E39" s="40"/>
      <c r="F39" s="40"/>
      <c r="G39" s="40"/>
      <c r="H39" s="123"/>
    </row>
    <row r="40" spans="1:8" s="26" customFormat="1" ht="12" customHeight="1" x14ac:dyDescent="0.2">
      <c r="A40" s="30" t="s">
        <v>47</v>
      </c>
      <c r="B40" s="31" t="s">
        <v>22</v>
      </c>
      <c r="C40" s="38"/>
      <c r="D40" s="38"/>
      <c r="E40" s="38"/>
      <c r="F40" s="38"/>
      <c r="G40" s="38"/>
      <c r="H40" s="121"/>
    </row>
    <row r="41" spans="1:8" s="26" customFormat="1" ht="12" customHeight="1" x14ac:dyDescent="0.2">
      <c r="A41" s="30" t="s">
        <v>49</v>
      </c>
      <c r="B41" s="31" t="s">
        <v>24</v>
      </c>
      <c r="C41" s="38"/>
      <c r="D41" s="38"/>
      <c r="E41" s="38"/>
      <c r="F41" s="38"/>
      <c r="G41" s="38"/>
      <c r="H41" s="121"/>
    </row>
    <row r="42" spans="1:8" s="26" customFormat="1" ht="12" customHeight="1" x14ac:dyDescent="0.2">
      <c r="A42" s="30" t="s">
        <v>51</v>
      </c>
      <c r="B42" s="31" t="s">
        <v>129</v>
      </c>
      <c r="C42" s="38"/>
      <c r="D42" s="38"/>
      <c r="E42" s="38"/>
      <c r="F42" s="38"/>
      <c r="G42" s="38"/>
      <c r="H42" s="121"/>
    </row>
    <row r="43" spans="1:8" s="26" customFormat="1" ht="12" customHeight="1" thickBot="1" x14ac:dyDescent="0.25">
      <c r="A43" s="33" t="s">
        <v>130</v>
      </c>
      <c r="B43" s="34" t="s">
        <v>131</v>
      </c>
      <c r="C43" s="39"/>
      <c r="D43" s="39"/>
      <c r="E43" s="39"/>
      <c r="F43" s="39"/>
      <c r="G43" s="39"/>
      <c r="H43" s="122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f>SUM(C45:C47)</f>
        <v>0</v>
      </c>
      <c r="D44" s="11">
        <f>SUM(D45:D47)</f>
        <v>0</v>
      </c>
      <c r="E44" s="11">
        <f>SUM(E45:E47)</f>
        <v>0</v>
      </c>
      <c r="F44" s="11">
        <f>SUM(F45:F47)</f>
        <v>0</v>
      </c>
      <c r="G44" s="11">
        <f>SUM(G45:G47)</f>
        <v>0</v>
      </c>
      <c r="H44" s="116"/>
    </row>
    <row r="45" spans="1:8" s="26" customFormat="1" ht="12" customHeight="1" x14ac:dyDescent="0.2">
      <c r="A45" s="27" t="s">
        <v>54</v>
      </c>
      <c r="B45" s="28" t="s">
        <v>134</v>
      </c>
      <c r="C45" s="29"/>
      <c r="D45" s="29"/>
      <c r="E45" s="29"/>
      <c r="F45" s="29"/>
      <c r="G45" s="29"/>
      <c r="H45" s="117"/>
    </row>
    <row r="46" spans="1:8" s="26" customFormat="1" ht="12" customHeight="1" x14ac:dyDescent="0.2">
      <c r="A46" s="30" t="s">
        <v>56</v>
      </c>
      <c r="B46" s="31" t="s">
        <v>135</v>
      </c>
      <c r="C46" s="32"/>
      <c r="D46" s="32"/>
      <c r="E46" s="32"/>
      <c r="F46" s="32"/>
      <c r="G46" s="32"/>
      <c r="H46" s="115"/>
    </row>
    <row r="47" spans="1:8" s="26" customFormat="1" ht="12" customHeight="1" x14ac:dyDescent="0.2">
      <c r="A47" s="30" t="s">
        <v>58</v>
      </c>
      <c r="B47" s="31" t="s">
        <v>136</v>
      </c>
      <c r="C47" s="32"/>
      <c r="D47" s="32"/>
      <c r="E47" s="32"/>
      <c r="F47" s="32"/>
      <c r="G47" s="32"/>
      <c r="H47" s="115"/>
    </row>
    <row r="48" spans="1:8" s="26" customFormat="1" ht="12" customHeight="1" thickBot="1" x14ac:dyDescent="0.25">
      <c r="A48" s="33" t="s">
        <v>60</v>
      </c>
      <c r="B48" s="34" t="s">
        <v>137</v>
      </c>
      <c r="C48" s="36"/>
      <c r="D48" s="36"/>
      <c r="E48" s="36"/>
      <c r="F48" s="36"/>
      <c r="G48" s="36"/>
      <c r="H48" s="118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f>SUM(C50:C52)</f>
        <v>0</v>
      </c>
      <c r="D49" s="11">
        <f>SUM(D50:D52)</f>
        <v>0</v>
      </c>
      <c r="E49" s="11">
        <f>SUM(E50:E52)</f>
        <v>0</v>
      </c>
      <c r="F49" s="11">
        <f>SUM(F50:F52)</f>
        <v>0</v>
      </c>
      <c r="G49" s="11">
        <f>SUM(G50:G52)</f>
        <v>0</v>
      </c>
      <c r="H49" s="116"/>
    </row>
    <row r="50" spans="1:8" s="26" customFormat="1" ht="12" customHeight="1" x14ac:dyDescent="0.2">
      <c r="A50" s="27" t="s">
        <v>63</v>
      </c>
      <c r="B50" s="28" t="s">
        <v>139</v>
      </c>
      <c r="C50" s="38"/>
      <c r="D50" s="38"/>
      <c r="E50" s="38"/>
      <c r="F50" s="38"/>
      <c r="G50" s="38"/>
      <c r="H50" s="121"/>
    </row>
    <row r="51" spans="1:8" s="26" customFormat="1" ht="12" customHeight="1" x14ac:dyDescent="0.2">
      <c r="A51" s="30" t="s">
        <v>65</v>
      </c>
      <c r="B51" s="31" t="s">
        <v>140</v>
      </c>
      <c r="C51" s="38"/>
      <c r="D51" s="38"/>
      <c r="E51" s="38"/>
      <c r="F51" s="38"/>
      <c r="G51" s="38"/>
      <c r="H51" s="121"/>
    </row>
    <row r="52" spans="1:8" s="26" customFormat="1" ht="12" customHeight="1" x14ac:dyDescent="0.2">
      <c r="A52" s="30" t="s">
        <v>67</v>
      </c>
      <c r="B52" s="31" t="s">
        <v>141</v>
      </c>
      <c r="C52" s="38"/>
      <c r="D52" s="38"/>
      <c r="E52" s="38"/>
      <c r="F52" s="38"/>
      <c r="G52" s="38"/>
      <c r="H52" s="121"/>
    </row>
    <row r="53" spans="1:8" s="26" customFormat="1" ht="12" customHeight="1" thickBot="1" x14ac:dyDescent="0.25">
      <c r="A53" s="33" t="s">
        <v>69</v>
      </c>
      <c r="B53" s="34" t="s">
        <v>142</v>
      </c>
      <c r="C53" s="38"/>
      <c r="D53" s="38"/>
      <c r="E53" s="38"/>
      <c r="F53" s="38"/>
      <c r="G53" s="38"/>
      <c r="H53" s="121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f>+C5+C6+C13+C20+C27+C38+C44+C49</f>
        <v>0</v>
      </c>
      <c r="D54" s="14">
        <f>+D5+D6+D13+D20+D27+D38+D44+D49</f>
        <v>0</v>
      </c>
      <c r="E54" s="14">
        <f>+E5+E6+E13+E20+E27+E38+E44+E49</f>
        <v>0</v>
      </c>
      <c r="F54" s="14">
        <f>+F5+F6+F13+F20+F27+F38+F44+F49</f>
        <v>0</v>
      </c>
      <c r="G54" s="14">
        <f>+G5+G6+G13+G20+G27+G38+G44+G49</f>
        <v>0</v>
      </c>
      <c r="H54" s="119" t="e">
        <f>G54/E54*100</f>
        <v>#DIV/0!</v>
      </c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f>SUM(C56:C58)</f>
        <v>0</v>
      </c>
      <c r="D55" s="11">
        <f>SUM(D56:D58)</f>
        <v>0</v>
      </c>
      <c r="E55" s="11">
        <f>SUM(E56:E58)</f>
        <v>0</v>
      </c>
      <c r="F55" s="11">
        <f>SUM(F56:F58)</f>
        <v>0</v>
      </c>
      <c r="G55" s="11">
        <f>SUM(G56:G58)</f>
        <v>0</v>
      </c>
      <c r="H55" s="116"/>
    </row>
    <row r="56" spans="1:8" s="26" customFormat="1" ht="12" customHeight="1" x14ac:dyDescent="0.2">
      <c r="A56" s="27" t="s">
        <v>146</v>
      </c>
      <c r="B56" s="28" t="s">
        <v>147</v>
      </c>
      <c r="C56" s="38"/>
      <c r="D56" s="38"/>
      <c r="E56" s="38"/>
      <c r="F56" s="38"/>
      <c r="G56" s="38"/>
      <c r="H56" s="121"/>
    </row>
    <row r="57" spans="1:8" s="26" customFormat="1" ht="12" customHeight="1" x14ac:dyDescent="0.2">
      <c r="A57" s="30" t="s">
        <v>148</v>
      </c>
      <c r="B57" s="31" t="s">
        <v>149</v>
      </c>
      <c r="C57" s="38"/>
      <c r="D57" s="38"/>
      <c r="E57" s="38"/>
      <c r="F57" s="38"/>
      <c r="G57" s="38"/>
      <c r="H57" s="121"/>
    </row>
    <row r="58" spans="1:8" s="26" customFormat="1" ht="12" customHeight="1" thickBot="1" x14ac:dyDescent="0.25">
      <c r="A58" s="33" t="s">
        <v>150</v>
      </c>
      <c r="B58" s="42" t="s">
        <v>151</v>
      </c>
      <c r="C58" s="38"/>
      <c r="D58" s="38"/>
      <c r="E58" s="38"/>
      <c r="F58" s="38"/>
      <c r="G58" s="38"/>
      <c r="H58" s="121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f>SUM(C60:C63)</f>
        <v>0</v>
      </c>
      <c r="D59" s="11">
        <f>SUM(D60:D63)</f>
        <v>0</v>
      </c>
      <c r="E59" s="11">
        <f>SUM(E60:E63)</f>
        <v>0</v>
      </c>
      <c r="F59" s="11">
        <f>SUM(F60:F63)</f>
        <v>0</v>
      </c>
      <c r="G59" s="11">
        <f>SUM(G60:G63)</f>
        <v>0</v>
      </c>
      <c r="H59" s="116"/>
    </row>
    <row r="60" spans="1:8" s="26" customFormat="1" ht="12" customHeight="1" x14ac:dyDescent="0.2">
      <c r="A60" s="27" t="s">
        <v>154</v>
      </c>
      <c r="B60" s="28" t="s">
        <v>155</v>
      </c>
      <c r="C60" s="38"/>
      <c r="D60" s="38"/>
      <c r="E60" s="38"/>
      <c r="F60" s="38"/>
      <c r="G60" s="38"/>
      <c r="H60" s="121"/>
    </row>
    <row r="61" spans="1:8" s="26" customFormat="1" ht="12" customHeight="1" x14ac:dyDescent="0.2">
      <c r="A61" s="30" t="s">
        <v>156</v>
      </c>
      <c r="B61" s="31" t="s">
        <v>157</v>
      </c>
      <c r="C61" s="38"/>
      <c r="D61" s="38"/>
      <c r="E61" s="38"/>
      <c r="F61" s="38"/>
      <c r="G61" s="38"/>
      <c r="H61" s="121"/>
    </row>
    <row r="62" spans="1:8" s="26" customFormat="1" ht="12" customHeight="1" x14ac:dyDescent="0.2">
      <c r="A62" s="30" t="s">
        <v>158</v>
      </c>
      <c r="B62" s="31" t="s">
        <v>159</v>
      </c>
      <c r="C62" s="38"/>
      <c r="D62" s="38"/>
      <c r="E62" s="38"/>
      <c r="F62" s="38"/>
      <c r="G62" s="38"/>
      <c r="H62" s="121"/>
    </row>
    <row r="63" spans="1:8" s="26" customFormat="1" ht="12" customHeight="1" thickBot="1" x14ac:dyDescent="0.25">
      <c r="A63" s="33" t="s">
        <v>160</v>
      </c>
      <c r="B63" s="34" t="s">
        <v>161</v>
      </c>
      <c r="C63" s="38"/>
      <c r="D63" s="38"/>
      <c r="E63" s="38"/>
      <c r="F63" s="38"/>
      <c r="G63" s="38"/>
      <c r="H63" s="121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f>SUM(C65:C66)</f>
        <v>0</v>
      </c>
      <c r="D64" s="11">
        <f>SUM(D65:D66)</f>
        <v>0</v>
      </c>
      <c r="E64" s="11">
        <f>SUM(E65:E66)</f>
        <v>0</v>
      </c>
      <c r="F64" s="11">
        <f>SUM(F65:F66)</f>
        <v>0</v>
      </c>
      <c r="G64" s="11">
        <f>SUM(G65:G66)</f>
        <v>0</v>
      </c>
      <c r="H64" s="116"/>
    </row>
    <row r="65" spans="1:8" s="26" customFormat="1" ht="12" customHeight="1" x14ac:dyDescent="0.2">
      <c r="A65" s="27" t="s">
        <v>164</v>
      </c>
      <c r="B65" s="28" t="s">
        <v>165</v>
      </c>
      <c r="C65" s="38"/>
      <c r="D65" s="38"/>
      <c r="E65" s="38"/>
      <c r="F65" s="38"/>
      <c r="G65" s="38"/>
      <c r="H65" s="121"/>
    </row>
    <row r="66" spans="1:8" s="26" customFormat="1" ht="12" customHeight="1" thickBot="1" x14ac:dyDescent="0.25">
      <c r="A66" s="33" t="s">
        <v>166</v>
      </c>
      <c r="B66" s="34" t="s">
        <v>167</v>
      </c>
      <c r="C66" s="38"/>
      <c r="D66" s="38"/>
      <c r="E66" s="38"/>
      <c r="F66" s="38"/>
      <c r="G66" s="38"/>
      <c r="H66" s="121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f>SUM(C68:C70)</f>
        <v>0</v>
      </c>
      <c r="D67" s="11">
        <f>SUM(D68:D70)</f>
        <v>0</v>
      </c>
      <c r="E67" s="11">
        <f>SUM(E68:E70)</f>
        <v>0</v>
      </c>
      <c r="F67" s="11">
        <f>SUM(F68:F70)</f>
        <v>0</v>
      </c>
      <c r="G67" s="11">
        <f>SUM(G68:G70)</f>
        <v>0</v>
      </c>
      <c r="H67" s="116"/>
    </row>
    <row r="68" spans="1:8" s="26" customFormat="1" ht="12" customHeight="1" x14ac:dyDescent="0.2">
      <c r="A68" s="27" t="s">
        <v>170</v>
      </c>
      <c r="B68" s="28" t="s">
        <v>171</v>
      </c>
      <c r="C68" s="38"/>
      <c r="D68" s="38"/>
      <c r="E68" s="38"/>
      <c r="F68" s="38"/>
      <c r="G68" s="38"/>
      <c r="H68" s="121"/>
    </row>
    <row r="69" spans="1:8" s="26" customFormat="1" ht="12" customHeight="1" x14ac:dyDescent="0.2">
      <c r="A69" s="30" t="s">
        <v>172</v>
      </c>
      <c r="B69" s="31" t="s">
        <v>173</v>
      </c>
      <c r="C69" s="38"/>
      <c r="D69" s="38"/>
      <c r="E69" s="38"/>
      <c r="F69" s="38"/>
      <c r="G69" s="38"/>
      <c r="H69" s="121"/>
    </row>
    <row r="70" spans="1:8" s="26" customFormat="1" ht="12" customHeight="1" thickBot="1" x14ac:dyDescent="0.25">
      <c r="A70" s="33" t="s">
        <v>174</v>
      </c>
      <c r="B70" s="34" t="s">
        <v>175</v>
      </c>
      <c r="C70" s="38"/>
      <c r="D70" s="38"/>
      <c r="E70" s="38"/>
      <c r="F70" s="38"/>
      <c r="G70" s="38"/>
      <c r="H70" s="121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f>SUM(C72:C75)</f>
        <v>0</v>
      </c>
      <c r="D71" s="11">
        <f>SUM(D72:D75)</f>
        <v>0</v>
      </c>
      <c r="E71" s="11">
        <f>SUM(E72:E75)</f>
        <v>0</v>
      </c>
      <c r="F71" s="11">
        <f>SUM(F72:F75)</f>
        <v>0</v>
      </c>
      <c r="G71" s="11">
        <f>SUM(G72:G75)</f>
        <v>0</v>
      </c>
      <c r="H71" s="116"/>
    </row>
    <row r="72" spans="1:8" s="26" customFormat="1" ht="12" customHeight="1" x14ac:dyDescent="0.2">
      <c r="A72" s="43" t="s">
        <v>178</v>
      </c>
      <c r="B72" s="28" t="s">
        <v>179</v>
      </c>
      <c r="C72" s="38"/>
      <c r="D72" s="38"/>
      <c r="E72" s="38"/>
      <c r="F72" s="38"/>
      <c r="G72" s="38"/>
      <c r="H72" s="121"/>
    </row>
    <row r="73" spans="1:8" s="26" customFormat="1" ht="12" customHeight="1" x14ac:dyDescent="0.2">
      <c r="A73" s="44" t="s">
        <v>180</v>
      </c>
      <c r="B73" s="31" t="s">
        <v>181</v>
      </c>
      <c r="C73" s="38"/>
      <c r="D73" s="38"/>
      <c r="E73" s="38"/>
      <c r="F73" s="38"/>
      <c r="G73" s="38"/>
      <c r="H73" s="121"/>
    </row>
    <row r="74" spans="1:8" s="26" customFormat="1" ht="12" customHeight="1" x14ac:dyDescent="0.2">
      <c r="A74" s="44" t="s">
        <v>182</v>
      </c>
      <c r="B74" s="31" t="s">
        <v>183</v>
      </c>
      <c r="C74" s="38"/>
      <c r="D74" s="38"/>
      <c r="E74" s="38"/>
      <c r="F74" s="38"/>
      <c r="G74" s="38"/>
      <c r="H74" s="121"/>
    </row>
    <row r="75" spans="1:8" s="26" customFormat="1" ht="12" customHeight="1" thickBot="1" x14ac:dyDescent="0.25">
      <c r="A75" s="45" t="s">
        <v>184</v>
      </c>
      <c r="B75" s="34" t="s">
        <v>185</v>
      </c>
      <c r="C75" s="38"/>
      <c r="D75" s="38"/>
      <c r="E75" s="38"/>
      <c r="F75" s="38"/>
      <c r="G75" s="38"/>
      <c r="H75" s="121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/>
      <c r="F76" s="46"/>
      <c r="G76" s="46"/>
      <c r="H76" s="124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f>+C55+C59+C64+C67+C71+C76</f>
        <v>0</v>
      </c>
      <c r="D77" s="14">
        <f>+D55+D59+D64+D67+D71+D76</f>
        <v>0</v>
      </c>
      <c r="E77" s="14">
        <f>+E55+E59+E64+E67+E71+E76</f>
        <v>0</v>
      </c>
      <c r="F77" s="14">
        <f>+F55+F59+F64+F67+F71+F76</f>
        <v>0</v>
      </c>
      <c r="G77" s="14">
        <f>+G55+G59+G64+G67+G71+G76</f>
        <v>0</v>
      </c>
      <c r="H77" s="119"/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f>+C54+C77</f>
        <v>0</v>
      </c>
      <c r="D78" s="14">
        <f>+D54+D77</f>
        <v>0</v>
      </c>
      <c r="E78" s="14">
        <f>+E54+E77</f>
        <v>0</v>
      </c>
      <c r="F78" s="14">
        <f>+F54+F77</f>
        <v>0</v>
      </c>
      <c r="G78" s="14">
        <f>+G54+G77</f>
        <v>0</v>
      </c>
      <c r="H78" s="119" t="e">
        <f>G78/E78*100</f>
        <v>#DIV/0!</v>
      </c>
    </row>
    <row r="79" spans="1:8" s="26" customFormat="1" ht="37.5" customHeight="1" x14ac:dyDescent="0.2">
      <c r="A79" s="76"/>
      <c r="B79" s="77"/>
      <c r="C79" s="78"/>
      <c r="D79" s="78"/>
      <c r="E79" s="78"/>
      <c r="F79" s="78"/>
      <c r="G79" s="78"/>
      <c r="H79" s="402"/>
    </row>
    <row r="80" spans="1:8" ht="16.5" customHeight="1" x14ac:dyDescent="0.25">
      <c r="A80" s="429" t="s">
        <v>192</v>
      </c>
      <c r="B80" s="429"/>
      <c r="C80" s="429"/>
      <c r="D80" s="429"/>
      <c r="E80" s="429"/>
      <c r="F80" s="429"/>
      <c r="G80" s="429"/>
      <c r="H80" s="429"/>
    </row>
    <row r="81" spans="1:8" s="53" customFormat="1" ht="16.5" customHeight="1" thickBot="1" x14ac:dyDescent="0.3">
      <c r="A81" s="431" t="s">
        <v>193</v>
      </c>
      <c r="B81" s="431"/>
      <c r="C81" s="52"/>
      <c r="D81" s="52"/>
      <c r="E81" s="52"/>
      <c r="F81" s="52"/>
      <c r="G81" s="52"/>
      <c r="H81" s="403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626</v>
      </c>
      <c r="D82" s="19" t="s">
        <v>627</v>
      </c>
      <c r="E82" s="19" t="s">
        <v>291</v>
      </c>
      <c r="F82" s="19" t="s">
        <v>628</v>
      </c>
      <c r="G82" s="19" t="s">
        <v>292</v>
      </c>
      <c r="H82" s="400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404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>SUM(C85:C89)</f>
        <v>0</v>
      </c>
      <c r="D84" s="58">
        <f>SUM(D85:D89)</f>
        <v>0</v>
      </c>
      <c r="E84" s="58">
        <f>SUM(E85:E89)</f>
        <v>0</v>
      </c>
      <c r="F84" s="58">
        <f>SUM(F85:F89)</f>
        <v>0</v>
      </c>
      <c r="G84" s="58">
        <f>SUM(G85:G89)</f>
        <v>0</v>
      </c>
      <c r="H84" s="125" t="e">
        <f>G84/E84*100</f>
        <v>#DIV/0!</v>
      </c>
    </row>
    <row r="85" spans="1:8" ht="12" customHeight="1" x14ac:dyDescent="0.25">
      <c r="A85" s="59" t="s">
        <v>2</v>
      </c>
      <c r="B85" s="60" t="s">
        <v>33</v>
      </c>
      <c r="C85" s="61"/>
      <c r="D85" s="61"/>
      <c r="E85" s="61"/>
      <c r="F85" s="61"/>
      <c r="G85" s="61"/>
      <c r="H85" s="126" t="e">
        <f>G85/E85*100</f>
        <v>#DIV/0!</v>
      </c>
    </row>
    <row r="86" spans="1:8" ht="12" customHeight="1" x14ac:dyDescent="0.25">
      <c r="A86" s="30" t="s">
        <v>3</v>
      </c>
      <c r="B86" s="2" t="s">
        <v>34</v>
      </c>
      <c r="C86" s="32"/>
      <c r="D86" s="32"/>
      <c r="E86" s="32"/>
      <c r="F86" s="32"/>
      <c r="G86" s="32"/>
      <c r="H86" s="115" t="e">
        <f>G86/E86*100</f>
        <v>#DIV/0!</v>
      </c>
    </row>
    <row r="87" spans="1:8" ht="12" customHeight="1" x14ac:dyDescent="0.25">
      <c r="A87" s="30" t="s">
        <v>4</v>
      </c>
      <c r="B87" s="2" t="s">
        <v>35</v>
      </c>
      <c r="C87" s="36"/>
      <c r="D87" s="36"/>
      <c r="E87" s="36"/>
      <c r="F87" s="36"/>
      <c r="G87" s="36"/>
      <c r="H87" s="118" t="e">
        <f>G87/E87*100</f>
        <v>#DIV/0!</v>
      </c>
    </row>
    <row r="88" spans="1:8" ht="12" customHeight="1" x14ac:dyDescent="0.25">
      <c r="A88" s="30" t="s">
        <v>5</v>
      </c>
      <c r="B88" s="62" t="s">
        <v>36</v>
      </c>
      <c r="C88" s="36"/>
      <c r="D88" s="36"/>
      <c r="E88" s="36"/>
      <c r="F88" s="36"/>
      <c r="G88" s="36"/>
      <c r="H88" s="118"/>
    </row>
    <row r="89" spans="1:8" ht="12" customHeight="1" thickBot="1" x14ac:dyDescent="0.3">
      <c r="A89" s="30" t="s">
        <v>196</v>
      </c>
      <c r="B89" s="63" t="s">
        <v>37</v>
      </c>
      <c r="C89" s="36"/>
      <c r="D89" s="36"/>
      <c r="E89" s="36"/>
      <c r="F89" s="36"/>
      <c r="G89" s="36"/>
      <c r="H89" s="118"/>
    </row>
    <row r="90" spans="1:8" ht="12" customHeight="1" thickBot="1" x14ac:dyDescent="0.3">
      <c r="A90" s="24" t="s">
        <v>6</v>
      </c>
      <c r="B90" s="65" t="s">
        <v>197</v>
      </c>
      <c r="C90" s="11">
        <f>+C91+C93+C95</f>
        <v>0</v>
      </c>
      <c r="D90" s="11">
        <f>+D91+D93+D95</f>
        <v>0</v>
      </c>
      <c r="E90" s="11">
        <f>+E91+E93+E95</f>
        <v>0</v>
      </c>
      <c r="F90" s="11">
        <f>+F91+F93+F95</f>
        <v>0</v>
      </c>
      <c r="G90" s="11">
        <f>+G91+G93+G95</f>
        <v>0</v>
      </c>
      <c r="H90" s="116"/>
    </row>
    <row r="91" spans="1:8" ht="12" customHeight="1" x14ac:dyDescent="0.25">
      <c r="A91" s="27" t="s">
        <v>7</v>
      </c>
      <c r="B91" s="2" t="s">
        <v>38</v>
      </c>
      <c r="C91" s="29"/>
      <c r="D91" s="29"/>
      <c r="E91" s="29"/>
      <c r="F91" s="29"/>
      <c r="G91" s="29"/>
      <c r="H91" s="117"/>
    </row>
    <row r="92" spans="1:8" ht="12" customHeight="1" x14ac:dyDescent="0.25">
      <c r="A92" s="27" t="s">
        <v>9</v>
      </c>
      <c r="B92" s="66" t="s">
        <v>198</v>
      </c>
      <c r="C92" s="29"/>
      <c r="D92" s="29"/>
      <c r="E92" s="29"/>
      <c r="F92" s="29"/>
      <c r="G92" s="29"/>
      <c r="H92" s="117"/>
    </row>
    <row r="93" spans="1:8" ht="12" customHeight="1" x14ac:dyDescent="0.25">
      <c r="A93" s="27" t="s">
        <v>10</v>
      </c>
      <c r="B93" s="66" t="s">
        <v>39</v>
      </c>
      <c r="C93" s="32"/>
      <c r="D93" s="32"/>
      <c r="E93" s="32"/>
      <c r="F93" s="32"/>
      <c r="G93" s="32"/>
      <c r="H93" s="115"/>
    </row>
    <row r="94" spans="1:8" ht="12" customHeight="1" x14ac:dyDescent="0.25">
      <c r="A94" s="27" t="s">
        <v>11</v>
      </c>
      <c r="B94" s="66" t="s">
        <v>199</v>
      </c>
      <c r="C94" s="12"/>
      <c r="D94" s="12"/>
      <c r="E94" s="12"/>
      <c r="F94" s="12"/>
      <c r="G94" s="12"/>
      <c r="H94" s="127"/>
    </row>
    <row r="95" spans="1:8" ht="12" customHeight="1" thickBot="1" x14ac:dyDescent="0.3">
      <c r="A95" s="27" t="s">
        <v>83</v>
      </c>
      <c r="B95" s="67" t="s">
        <v>200</v>
      </c>
      <c r="C95" s="12"/>
      <c r="D95" s="12"/>
      <c r="E95" s="12"/>
      <c r="F95" s="12"/>
      <c r="G95" s="12"/>
      <c r="H95" s="127"/>
    </row>
    <row r="96" spans="1:8" ht="12" customHeight="1" thickBot="1" x14ac:dyDescent="0.3">
      <c r="A96" s="24" t="s">
        <v>12</v>
      </c>
      <c r="B96" s="5" t="s">
        <v>201</v>
      </c>
      <c r="C96" s="11">
        <f>+C97+C98</f>
        <v>0</v>
      </c>
      <c r="D96" s="11">
        <f>+D97+D98</f>
        <v>0</v>
      </c>
      <c r="E96" s="11">
        <f>+E97+E98</f>
        <v>0</v>
      </c>
      <c r="F96" s="11">
        <f>+F97+F98</f>
        <v>0</v>
      </c>
      <c r="G96" s="11">
        <f>+G97+G98</f>
        <v>0</v>
      </c>
      <c r="H96" s="116"/>
    </row>
    <row r="97" spans="1:8" ht="12" customHeight="1" x14ac:dyDescent="0.25">
      <c r="A97" s="27" t="s">
        <v>88</v>
      </c>
      <c r="B97" s="4" t="s">
        <v>202</v>
      </c>
      <c r="C97" s="29"/>
      <c r="D97" s="29"/>
      <c r="E97" s="29"/>
      <c r="F97" s="29"/>
      <c r="G97" s="29"/>
      <c r="H97" s="117"/>
    </row>
    <row r="98" spans="1:8" ht="12" customHeight="1" thickBot="1" x14ac:dyDescent="0.3">
      <c r="A98" s="33" t="s">
        <v>90</v>
      </c>
      <c r="B98" s="66" t="s">
        <v>203</v>
      </c>
      <c r="C98" s="36"/>
      <c r="D98" s="36"/>
      <c r="E98" s="36"/>
      <c r="F98" s="36"/>
      <c r="G98" s="36"/>
      <c r="H98" s="118"/>
    </row>
    <row r="99" spans="1:8" ht="12" customHeight="1" thickBot="1" x14ac:dyDescent="0.3">
      <c r="A99" s="24" t="s">
        <v>14</v>
      </c>
      <c r="B99" s="5" t="s">
        <v>71</v>
      </c>
      <c r="C99" s="11">
        <f>+C84+C90+C96</f>
        <v>0</v>
      </c>
      <c r="D99" s="11">
        <f>+D84+D90+D96</f>
        <v>0</v>
      </c>
      <c r="E99" s="11">
        <f>+E84+E90+E96</f>
        <v>0</v>
      </c>
      <c r="F99" s="11">
        <f>+F84+F90+F96</f>
        <v>0</v>
      </c>
      <c r="G99" s="11">
        <f>+G84+G90+G96</f>
        <v>0</v>
      </c>
      <c r="H99" s="116" t="e">
        <f>G99/E99*100</f>
        <v>#DIV/0!</v>
      </c>
    </row>
    <row r="100" spans="1:8" ht="12" customHeight="1" thickBot="1" x14ac:dyDescent="0.3">
      <c r="A100" s="24" t="s">
        <v>18</v>
      </c>
      <c r="B100" s="5" t="s">
        <v>40</v>
      </c>
      <c r="C100" s="11">
        <f>+C101+C102+C103</f>
        <v>0</v>
      </c>
      <c r="D100" s="11">
        <f>+D101+D102+D103</f>
        <v>0</v>
      </c>
      <c r="E100" s="11">
        <f>+E101+E102+E103</f>
        <v>0</v>
      </c>
      <c r="F100" s="11">
        <f>+F101+F102+F103</f>
        <v>0</v>
      </c>
      <c r="G100" s="11">
        <f>+G101+G102+G103</f>
        <v>0</v>
      </c>
      <c r="H100" s="116"/>
    </row>
    <row r="101" spans="1:8" ht="12" customHeight="1" x14ac:dyDescent="0.25">
      <c r="A101" s="27" t="s">
        <v>19</v>
      </c>
      <c r="B101" s="4" t="s">
        <v>41</v>
      </c>
      <c r="C101" s="12"/>
      <c r="D101" s="12"/>
      <c r="E101" s="12"/>
      <c r="F101" s="12"/>
      <c r="G101" s="12"/>
      <c r="H101" s="127"/>
    </row>
    <row r="102" spans="1:8" ht="12" customHeight="1" x14ac:dyDescent="0.25">
      <c r="A102" s="27" t="s">
        <v>21</v>
      </c>
      <c r="B102" s="4" t="s">
        <v>42</v>
      </c>
      <c r="C102" s="12"/>
      <c r="D102" s="12"/>
      <c r="E102" s="12"/>
      <c r="F102" s="12"/>
      <c r="G102" s="12"/>
      <c r="H102" s="127"/>
    </row>
    <row r="103" spans="1:8" ht="12" customHeight="1" thickBot="1" x14ac:dyDescent="0.3">
      <c r="A103" s="64" t="s">
        <v>23</v>
      </c>
      <c r="B103" s="13" t="s">
        <v>43</v>
      </c>
      <c r="C103" s="12"/>
      <c r="D103" s="12"/>
      <c r="E103" s="12"/>
      <c r="F103" s="12"/>
      <c r="G103" s="12"/>
      <c r="H103" s="127"/>
    </row>
    <row r="104" spans="1:8" ht="12" customHeight="1" thickBot="1" x14ac:dyDescent="0.3">
      <c r="A104" s="24" t="s">
        <v>25</v>
      </c>
      <c r="B104" s="5" t="s">
        <v>44</v>
      </c>
      <c r="C104" s="11">
        <f>+C105+C106+C107+C108</f>
        <v>0</v>
      </c>
      <c r="D104" s="11">
        <f>+D105+D106+D107+D108</f>
        <v>0</v>
      </c>
      <c r="E104" s="11">
        <f>+E105+E106+E107+E108</f>
        <v>0</v>
      </c>
      <c r="F104" s="11">
        <f>+F105+F106+F107+F108</f>
        <v>0</v>
      </c>
      <c r="G104" s="11">
        <f>+G105+G106+G107+G108</f>
        <v>0</v>
      </c>
      <c r="H104" s="116"/>
    </row>
    <row r="105" spans="1:8" ht="12" customHeight="1" x14ac:dyDescent="0.25">
      <c r="A105" s="27" t="s">
        <v>45</v>
      </c>
      <c r="B105" s="4" t="s">
        <v>46</v>
      </c>
      <c r="C105" s="12"/>
      <c r="D105" s="12"/>
      <c r="E105" s="12"/>
      <c r="F105" s="12"/>
      <c r="G105" s="12"/>
      <c r="H105" s="127"/>
    </row>
    <row r="106" spans="1:8" ht="12" customHeight="1" x14ac:dyDescent="0.25">
      <c r="A106" s="27" t="s">
        <v>47</v>
      </c>
      <c r="B106" s="4" t="s">
        <v>48</v>
      </c>
      <c r="C106" s="12"/>
      <c r="D106" s="12"/>
      <c r="E106" s="12"/>
      <c r="F106" s="12"/>
      <c r="G106" s="12"/>
      <c r="H106" s="127"/>
    </row>
    <row r="107" spans="1:8" ht="12" customHeight="1" x14ac:dyDescent="0.25">
      <c r="A107" s="27" t="s">
        <v>49</v>
      </c>
      <c r="B107" s="4" t="s">
        <v>50</v>
      </c>
      <c r="C107" s="12"/>
      <c r="D107" s="12"/>
      <c r="E107" s="12"/>
      <c r="F107" s="12"/>
      <c r="G107" s="12"/>
      <c r="H107" s="127"/>
    </row>
    <row r="108" spans="1:8" ht="12" customHeight="1" thickBot="1" x14ac:dyDescent="0.3">
      <c r="A108" s="64" t="s">
        <v>51</v>
      </c>
      <c r="B108" s="13" t="s">
        <v>52</v>
      </c>
      <c r="C108" s="12"/>
      <c r="D108" s="12"/>
      <c r="E108" s="12"/>
      <c r="F108" s="12"/>
      <c r="G108" s="12"/>
      <c r="H108" s="127"/>
    </row>
    <row r="109" spans="1:8" ht="12" customHeight="1" thickBot="1" x14ac:dyDescent="0.3">
      <c r="A109" s="24" t="s">
        <v>27</v>
      </c>
      <c r="B109" s="5" t="s">
        <v>53</v>
      </c>
      <c r="C109" s="14">
        <f>+C110+C111+C113+C114+C112</f>
        <v>0</v>
      </c>
      <c r="D109" s="14">
        <f>+D110+D111+D113+D114+D112</f>
        <v>0</v>
      </c>
      <c r="E109" s="14">
        <f>+E110+E111+E113+E114+E112</f>
        <v>0</v>
      </c>
      <c r="F109" s="14">
        <f>+F110+F111+F113+F114+F112</f>
        <v>0</v>
      </c>
      <c r="G109" s="14">
        <f>+G110+G111+G113+G114+G112</f>
        <v>0</v>
      </c>
      <c r="H109" s="119"/>
    </row>
    <row r="110" spans="1:8" ht="12" customHeight="1" x14ac:dyDescent="0.25">
      <c r="A110" s="27" t="s">
        <v>54</v>
      </c>
      <c r="B110" s="4" t="s">
        <v>55</v>
      </c>
      <c r="C110" s="12"/>
      <c r="D110" s="12"/>
      <c r="E110" s="12"/>
      <c r="F110" s="12"/>
      <c r="G110" s="12"/>
      <c r="H110" s="127"/>
    </row>
    <row r="111" spans="1:8" ht="12" customHeight="1" x14ac:dyDescent="0.25">
      <c r="A111" s="27" t="s">
        <v>56</v>
      </c>
      <c r="B111" s="4" t="s">
        <v>57</v>
      </c>
      <c r="C111" s="12"/>
      <c r="D111" s="12"/>
      <c r="E111" s="12"/>
      <c r="F111" s="12"/>
      <c r="G111" s="12"/>
      <c r="H111" s="127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/>
      <c r="F112" s="12"/>
      <c r="G112" s="12"/>
      <c r="H112" s="127"/>
    </row>
    <row r="113" spans="1:13" ht="12" customHeight="1" x14ac:dyDescent="0.25">
      <c r="A113" s="27" t="s">
        <v>60</v>
      </c>
      <c r="B113" s="4" t="s">
        <v>59</v>
      </c>
      <c r="C113" s="12"/>
      <c r="D113" s="12"/>
      <c r="E113" s="12"/>
      <c r="F113" s="12"/>
      <c r="G113" s="12"/>
      <c r="H113" s="127"/>
    </row>
    <row r="114" spans="1:13" ht="12" customHeight="1" thickBot="1" x14ac:dyDescent="0.3">
      <c r="A114" s="64" t="s">
        <v>72</v>
      </c>
      <c r="B114" s="13" t="s">
        <v>61</v>
      </c>
      <c r="C114" s="12"/>
      <c r="D114" s="12"/>
      <c r="E114" s="12"/>
      <c r="F114" s="12"/>
      <c r="G114" s="12"/>
      <c r="H114" s="127"/>
    </row>
    <row r="115" spans="1:13" ht="12" customHeight="1" thickBot="1" x14ac:dyDescent="0.3">
      <c r="A115" s="24" t="s">
        <v>28</v>
      </c>
      <c r="B115" s="5" t="s">
        <v>62</v>
      </c>
      <c r="C115" s="68">
        <f>+C116+C117+C118+C119</f>
        <v>0</v>
      </c>
      <c r="D115" s="68">
        <f>+D116+D117+D118+D119</f>
        <v>0</v>
      </c>
      <c r="E115" s="68">
        <f>+E116+E117+E118+E119</f>
        <v>0</v>
      </c>
      <c r="F115" s="68">
        <f>+F116+F117+F118+F119</f>
        <v>0</v>
      </c>
      <c r="G115" s="68">
        <f>+G116+G117+G118+G119</f>
        <v>0</v>
      </c>
      <c r="H115" s="128"/>
    </row>
    <row r="116" spans="1:13" ht="12" customHeight="1" x14ac:dyDescent="0.25">
      <c r="A116" s="27" t="s">
        <v>63</v>
      </c>
      <c r="B116" s="4" t="s">
        <v>64</v>
      </c>
      <c r="C116" s="12"/>
      <c r="D116" s="12"/>
      <c r="E116" s="12"/>
      <c r="F116" s="12"/>
      <c r="G116" s="12"/>
      <c r="H116" s="127"/>
    </row>
    <row r="117" spans="1:13" ht="12" customHeight="1" x14ac:dyDescent="0.25">
      <c r="A117" s="27" t="s">
        <v>65</v>
      </c>
      <c r="B117" s="4" t="s">
        <v>66</v>
      </c>
      <c r="C117" s="12"/>
      <c r="D117" s="12"/>
      <c r="E117" s="12"/>
      <c r="F117" s="12"/>
      <c r="G117" s="12"/>
      <c r="H117" s="127"/>
    </row>
    <row r="118" spans="1:13" ht="12" customHeight="1" x14ac:dyDescent="0.25">
      <c r="A118" s="27" t="s">
        <v>67</v>
      </c>
      <c r="B118" s="4" t="s">
        <v>68</v>
      </c>
      <c r="C118" s="12"/>
      <c r="D118" s="12"/>
      <c r="E118" s="12"/>
      <c r="F118" s="12"/>
      <c r="G118" s="12"/>
      <c r="H118" s="127"/>
    </row>
    <row r="119" spans="1:13" ht="12" customHeight="1" thickBot="1" x14ac:dyDescent="0.3">
      <c r="A119" s="64" t="s">
        <v>69</v>
      </c>
      <c r="B119" s="13" t="s">
        <v>70</v>
      </c>
      <c r="C119" s="395"/>
      <c r="D119" s="12"/>
      <c r="E119" s="12"/>
      <c r="F119" s="12"/>
      <c r="G119" s="12"/>
      <c r="H119" s="127"/>
    </row>
    <row r="120" spans="1:13" ht="12" customHeight="1" thickBot="1" x14ac:dyDescent="0.3">
      <c r="A120" s="396" t="s">
        <v>29</v>
      </c>
      <c r="B120" s="5" t="s">
        <v>630</v>
      </c>
      <c r="C120" s="405"/>
      <c r="D120" s="406"/>
      <c r="E120" s="406"/>
      <c r="F120" s="406"/>
      <c r="G120" s="406"/>
      <c r="H120" s="398"/>
    </row>
    <row r="121" spans="1:13" ht="15" customHeight="1" thickBot="1" x14ac:dyDescent="0.3">
      <c r="A121" s="24" t="s">
        <v>31</v>
      </c>
      <c r="B121" s="5" t="s">
        <v>631</v>
      </c>
      <c r="C121" s="69">
        <f>+C100+C104+C109+C115</f>
        <v>0</v>
      </c>
      <c r="D121" s="69">
        <f>+D100+D104+D109+D115</f>
        <v>0</v>
      </c>
      <c r="E121" s="69">
        <f>+E100+E104+E109+E115</f>
        <v>0</v>
      </c>
      <c r="F121" s="69">
        <f>+F100+F104+F109+F115</f>
        <v>0</v>
      </c>
      <c r="G121" s="69">
        <f>+G100+G104+G109+G115</f>
        <v>0</v>
      </c>
      <c r="H121" s="129"/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632</v>
      </c>
      <c r="C122" s="69">
        <f>+C99+C121</f>
        <v>0</v>
      </c>
      <c r="D122" s="69">
        <f>+D99+D121</f>
        <v>0</v>
      </c>
      <c r="E122" s="69">
        <f>+E99+E121</f>
        <v>0</v>
      </c>
      <c r="F122" s="69">
        <f>+F99+F121</f>
        <v>0</v>
      </c>
      <c r="G122" s="69">
        <f>+G99+G121</f>
        <v>0</v>
      </c>
      <c r="H122" s="129" t="e">
        <f>G122/E122*100</f>
        <v>#DIV/0!</v>
      </c>
    </row>
    <row r="123" spans="1:13" ht="7.5" customHeight="1" x14ac:dyDescent="0.25"/>
    <row r="124" spans="1:13" x14ac:dyDescent="0.25">
      <c r="A124" s="432" t="s">
        <v>204</v>
      </c>
      <c r="B124" s="432"/>
      <c r="C124" s="432"/>
      <c r="D124" s="372"/>
      <c r="E124" s="372"/>
      <c r="F124" s="372"/>
      <c r="G124" s="372"/>
      <c r="H124" s="408"/>
    </row>
    <row r="125" spans="1:13" ht="15" customHeight="1" thickBot="1" x14ac:dyDescent="0.3">
      <c r="A125" s="430" t="s">
        <v>205</v>
      </c>
      <c r="B125" s="430"/>
      <c r="C125" s="16" t="s">
        <v>76</v>
      </c>
      <c r="D125" s="16" t="s">
        <v>76</v>
      </c>
      <c r="E125" s="16" t="s">
        <v>76</v>
      </c>
      <c r="F125" s="16" t="s">
        <v>76</v>
      </c>
      <c r="G125" s="16" t="s">
        <v>76</v>
      </c>
      <c r="H125" s="399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1">+C54-C99</f>
        <v>0</v>
      </c>
      <c r="D126" s="11">
        <f t="shared" si="1"/>
        <v>0</v>
      </c>
      <c r="E126" s="11">
        <f t="shared" si="1"/>
        <v>0</v>
      </c>
      <c r="F126" s="11">
        <f t="shared" si="1"/>
        <v>0</v>
      </c>
      <c r="G126" s="11">
        <f t="shared" si="1"/>
        <v>0</v>
      </c>
      <c r="H126" s="116" t="e">
        <f t="shared" si="1"/>
        <v>#DIV/0!</v>
      </c>
    </row>
    <row r="127" spans="1:13" ht="27.75" customHeight="1" thickBot="1" x14ac:dyDescent="0.3">
      <c r="A127" s="24" t="s">
        <v>6</v>
      </c>
      <c r="B127" s="65" t="s">
        <v>207</v>
      </c>
      <c r="C127" s="11">
        <f>+C77-C121</f>
        <v>0</v>
      </c>
      <c r="D127" s="11">
        <f>+D77-D121</f>
        <v>0</v>
      </c>
      <c r="E127" s="11">
        <f>+E77-E121</f>
        <v>0</v>
      </c>
      <c r="F127" s="11">
        <f>+F77-F121</f>
        <v>0</v>
      </c>
      <c r="G127" s="11">
        <f>+G77-G121</f>
        <v>0</v>
      </c>
      <c r="H127" s="11"/>
    </row>
  </sheetData>
  <mergeCells count="6">
    <mergeCell ref="A125:B125"/>
    <mergeCell ref="A80:H80"/>
    <mergeCell ref="A1:H1"/>
    <mergeCell ref="A2:B2"/>
    <mergeCell ref="A81:B81"/>
    <mergeCell ref="A124:C12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1" fitToHeight="2" orientation="portrait" r:id="rId1"/>
  <headerFooter alignWithMargins="0">
    <oddHeader xml:space="preserve">&amp;C&amp;"Times New Roman CE,Félkövér"&amp;12BONYHÁDI GONDOZÁSI KÖZPONT FENNTARTÓJA
2015. ÉVI KÖLTSÉGVETÉS ÖNKÉNT VÁLLALT FELADATAINAK ÖSSZEVONT MÉRLEGE&amp;R&amp;"Times New Roman CE,Félkövér dőlt" 1.3.melléklet </oddHeader>
  </headerFooter>
  <rowBreaks count="1" manualBreakCount="1">
    <brk id="79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27"/>
  <sheetViews>
    <sheetView view="pageBreakPreview" topLeftCell="A54" zoomScaleNormal="120" zoomScaleSheetLayoutView="100" workbookViewId="0">
      <selection activeCell="G64" sqref="G64"/>
    </sheetView>
  </sheetViews>
  <sheetFormatPr defaultRowHeight="15.75" x14ac:dyDescent="0.25"/>
  <cols>
    <col min="1" max="1" width="8.140625" style="74" customWidth="1"/>
    <col min="2" max="2" width="78.5703125" style="74" customWidth="1"/>
    <col min="3" max="3" width="13.140625" style="75" customWidth="1"/>
    <col min="4" max="4" width="13.140625" style="75" hidden="1" customWidth="1"/>
    <col min="5" max="5" width="13.140625" style="75" customWidth="1"/>
    <col min="6" max="6" width="13.140625" style="75" hidden="1" customWidth="1"/>
    <col min="7" max="8" width="13.140625" style="75" customWidth="1"/>
    <col min="9" max="16384" width="9.140625" style="15"/>
  </cols>
  <sheetData>
    <row r="1" spans="1:8" ht="15.95" customHeight="1" x14ac:dyDescent="0.25">
      <c r="A1" s="429" t="s">
        <v>74</v>
      </c>
      <c r="B1" s="429"/>
      <c r="C1" s="429"/>
      <c r="D1" s="429"/>
      <c r="E1" s="429"/>
      <c r="F1" s="429"/>
      <c r="G1" s="429"/>
      <c r="H1" s="429"/>
    </row>
    <row r="2" spans="1:8" ht="15.95" customHeight="1" thickBot="1" x14ac:dyDescent="0.3">
      <c r="A2" s="430" t="s">
        <v>75</v>
      </c>
      <c r="B2" s="430"/>
      <c r="C2" s="16"/>
      <c r="D2" s="16"/>
      <c r="E2" s="16"/>
      <c r="F2" s="16" t="s">
        <v>76</v>
      </c>
      <c r="G2" s="16"/>
      <c r="H2" s="16" t="s">
        <v>76</v>
      </c>
    </row>
    <row r="3" spans="1:8" ht="38.1" customHeight="1" thickBot="1" x14ac:dyDescent="0.3">
      <c r="A3" s="17" t="s">
        <v>77</v>
      </c>
      <c r="B3" s="18" t="s">
        <v>78</v>
      </c>
      <c r="C3" s="19" t="s">
        <v>626</v>
      </c>
      <c r="D3" s="19" t="s">
        <v>627</v>
      </c>
      <c r="E3" s="19" t="s">
        <v>291</v>
      </c>
      <c r="F3" s="19" t="s">
        <v>628</v>
      </c>
      <c r="G3" s="19" t="s">
        <v>292</v>
      </c>
      <c r="H3" s="19" t="s">
        <v>293</v>
      </c>
    </row>
    <row r="4" spans="1:8" s="23" customFormat="1" ht="12" customHeight="1" thickBot="1" x14ac:dyDescent="0.25">
      <c r="A4" s="20">
        <v>1</v>
      </c>
      <c r="B4" s="21">
        <v>2</v>
      </c>
      <c r="C4" s="22">
        <v>3</v>
      </c>
      <c r="D4" s="22">
        <v>3</v>
      </c>
      <c r="E4" s="22">
        <v>3</v>
      </c>
      <c r="F4" s="22">
        <v>3</v>
      </c>
      <c r="G4" s="22">
        <v>3</v>
      </c>
      <c r="H4" s="22">
        <v>3</v>
      </c>
    </row>
    <row r="5" spans="1:8" s="26" customFormat="1" ht="12" customHeight="1" thickBot="1" x14ac:dyDescent="0.25">
      <c r="A5" s="24" t="s">
        <v>1</v>
      </c>
      <c r="B5" s="25" t="s">
        <v>629</v>
      </c>
      <c r="C5" s="11"/>
      <c r="D5" s="11" t="e">
        <f>+#REF!+#REF!+#REF!+#REF!+#REF!+#REF!</f>
        <v>#REF!</v>
      </c>
      <c r="E5" s="11"/>
      <c r="F5" s="11"/>
      <c r="G5" s="11"/>
      <c r="H5" s="11"/>
    </row>
    <row r="6" spans="1:8" s="26" customFormat="1" ht="12" customHeight="1" thickBot="1" x14ac:dyDescent="0.25">
      <c r="A6" s="24" t="s">
        <v>6</v>
      </c>
      <c r="B6" s="35" t="s">
        <v>79</v>
      </c>
      <c r="C6" s="11">
        <f t="shared" ref="C6:H6" si="0">+C7+C8+C9+C10+C11</f>
        <v>0</v>
      </c>
      <c r="D6" s="11">
        <f t="shared" si="0"/>
        <v>0</v>
      </c>
      <c r="E6" s="11">
        <f t="shared" si="0"/>
        <v>0</v>
      </c>
      <c r="F6" s="11">
        <f t="shared" si="0"/>
        <v>0</v>
      </c>
      <c r="G6" s="11">
        <f t="shared" si="0"/>
        <v>0</v>
      </c>
      <c r="H6" s="11">
        <f t="shared" si="0"/>
        <v>0</v>
      </c>
    </row>
    <row r="7" spans="1:8" s="26" customFormat="1" ht="12" customHeight="1" x14ac:dyDescent="0.2">
      <c r="A7" s="27" t="s">
        <v>7</v>
      </c>
      <c r="B7" s="28" t="s">
        <v>8</v>
      </c>
      <c r="C7" s="29"/>
      <c r="D7" s="29"/>
      <c r="E7" s="29"/>
      <c r="F7" s="29"/>
      <c r="G7" s="29"/>
      <c r="H7" s="29"/>
    </row>
    <row r="8" spans="1:8" s="26" customFormat="1" ht="12" customHeight="1" x14ac:dyDescent="0.2">
      <c r="A8" s="30" t="s">
        <v>9</v>
      </c>
      <c r="B8" s="31" t="s">
        <v>80</v>
      </c>
      <c r="C8" s="32"/>
      <c r="D8" s="32"/>
      <c r="E8" s="32"/>
      <c r="F8" s="32"/>
      <c r="G8" s="32"/>
      <c r="H8" s="32"/>
    </row>
    <row r="9" spans="1:8" s="26" customFormat="1" ht="12" customHeight="1" x14ac:dyDescent="0.2">
      <c r="A9" s="30" t="s">
        <v>10</v>
      </c>
      <c r="B9" s="31" t="s">
        <v>81</v>
      </c>
      <c r="C9" s="32"/>
      <c r="D9" s="32"/>
      <c r="E9" s="32"/>
      <c r="F9" s="32"/>
      <c r="G9" s="32"/>
      <c r="H9" s="32"/>
    </row>
    <row r="10" spans="1:8" s="26" customFormat="1" ht="12" customHeight="1" x14ac:dyDescent="0.2">
      <c r="A10" s="30" t="s">
        <v>11</v>
      </c>
      <c r="B10" s="31" t="s">
        <v>82</v>
      </c>
      <c r="C10" s="32"/>
      <c r="D10" s="32"/>
      <c r="E10" s="32"/>
      <c r="F10" s="32"/>
      <c r="G10" s="32"/>
      <c r="H10" s="32"/>
    </row>
    <row r="11" spans="1:8" s="26" customFormat="1" ht="12" customHeight="1" x14ac:dyDescent="0.2">
      <c r="A11" s="30" t="s">
        <v>83</v>
      </c>
      <c r="B11" s="31" t="s">
        <v>84</v>
      </c>
      <c r="C11" s="32"/>
      <c r="D11" s="32"/>
      <c r="E11" s="32"/>
      <c r="F11" s="32"/>
      <c r="G11" s="32"/>
      <c r="H11" s="32"/>
    </row>
    <row r="12" spans="1:8" s="26" customFormat="1" ht="12" customHeight="1" thickBot="1" x14ac:dyDescent="0.25">
      <c r="A12" s="33" t="s">
        <v>85</v>
      </c>
      <c r="B12" s="34" t="s">
        <v>86</v>
      </c>
      <c r="C12" s="36"/>
      <c r="D12" s="36"/>
      <c r="E12" s="36"/>
      <c r="F12" s="36"/>
      <c r="G12" s="36"/>
      <c r="H12" s="36"/>
    </row>
    <row r="13" spans="1:8" s="26" customFormat="1" ht="12" customHeight="1" thickBot="1" x14ac:dyDescent="0.25">
      <c r="A13" s="24" t="s">
        <v>12</v>
      </c>
      <c r="B13" s="25" t="s">
        <v>87</v>
      </c>
      <c r="C13" s="11">
        <f t="shared" ref="C13:H13" si="1">+C14+C15+C16+C17+C18</f>
        <v>0</v>
      </c>
      <c r="D13" s="11">
        <f t="shared" si="1"/>
        <v>0</v>
      </c>
      <c r="E13" s="11">
        <f t="shared" si="1"/>
        <v>0</v>
      </c>
      <c r="F13" s="11">
        <f t="shared" si="1"/>
        <v>0</v>
      </c>
      <c r="G13" s="11">
        <f t="shared" si="1"/>
        <v>0</v>
      </c>
      <c r="H13" s="11">
        <f t="shared" si="1"/>
        <v>0</v>
      </c>
    </row>
    <row r="14" spans="1:8" s="26" customFormat="1" ht="12" customHeight="1" x14ac:dyDescent="0.2">
      <c r="A14" s="27" t="s">
        <v>88</v>
      </c>
      <c r="B14" s="28" t="s">
        <v>89</v>
      </c>
      <c r="C14" s="29"/>
      <c r="D14" s="29"/>
      <c r="E14" s="29"/>
      <c r="F14" s="29"/>
      <c r="G14" s="29"/>
      <c r="H14" s="29"/>
    </row>
    <row r="15" spans="1:8" s="26" customFormat="1" ht="12" customHeight="1" x14ac:dyDescent="0.2">
      <c r="A15" s="30" t="s">
        <v>90</v>
      </c>
      <c r="B15" s="31" t="s">
        <v>91</v>
      </c>
      <c r="C15" s="32"/>
      <c r="D15" s="32"/>
      <c r="E15" s="32"/>
      <c r="F15" s="32"/>
      <c r="G15" s="32"/>
      <c r="H15" s="32"/>
    </row>
    <row r="16" spans="1:8" s="26" customFormat="1" ht="12" customHeight="1" x14ac:dyDescent="0.2">
      <c r="A16" s="30" t="s">
        <v>92</v>
      </c>
      <c r="B16" s="31" t="s">
        <v>93</v>
      </c>
      <c r="C16" s="32"/>
      <c r="D16" s="32"/>
      <c r="E16" s="32"/>
      <c r="F16" s="32"/>
      <c r="G16" s="32"/>
      <c r="H16" s="32"/>
    </row>
    <row r="17" spans="1:8" s="26" customFormat="1" ht="12" customHeight="1" x14ac:dyDescent="0.2">
      <c r="A17" s="30" t="s">
        <v>94</v>
      </c>
      <c r="B17" s="31" t="s">
        <v>95</v>
      </c>
      <c r="C17" s="32"/>
      <c r="D17" s="32"/>
      <c r="E17" s="32"/>
      <c r="F17" s="32"/>
      <c r="G17" s="32"/>
      <c r="H17" s="32"/>
    </row>
    <row r="18" spans="1:8" s="26" customFormat="1" ht="12" customHeight="1" x14ac:dyDescent="0.2">
      <c r="A18" s="30" t="s">
        <v>96</v>
      </c>
      <c r="B18" s="31" t="s">
        <v>97</v>
      </c>
      <c r="C18" s="32"/>
      <c r="D18" s="32"/>
      <c r="E18" s="32"/>
      <c r="F18" s="32"/>
      <c r="G18" s="32"/>
      <c r="H18" s="32"/>
    </row>
    <row r="19" spans="1:8" s="26" customFormat="1" ht="12" customHeight="1" thickBot="1" x14ac:dyDescent="0.25">
      <c r="A19" s="33" t="s">
        <v>98</v>
      </c>
      <c r="B19" s="34" t="s">
        <v>99</v>
      </c>
      <c r="C19" s="36"/>
      <c r="D19" s="36"/>
      <c r="E19" s="36"/>
      <c r="F19" s="36"/>
      <c r="G19" s="36"/>
      <c r="H19" s="36"/>
    </row>
    <row r="20" spans="1:8" s="26" customFormat="1" ht="12" customHeight="1" thickBot="1" x14ac:dyDescent="0.25">
      <c r="A20" s="24" t="s">
        <v>100</v>
      </c>
      <c r="B20" s="25" t="s">
        <v>13</v>
      </c>
      <c r="C20" s="14">
        <f t="shared" ref="C20:H20" si="2">+C21+C24+C25+C26</f>
        <v>0</v>
      </c>
      <c r="D20" s="14">
        <f t="shared" si="2"/>
        <v>0</v>
      </c>
      <c r="E20" s="14">
        <f t="shared" si="2"/>
        <v>0</v>
      </c>
      <c r="F20" s="14">
        <f t="shared" si="2"/>
        <v>0</v>
      </c>
      <c r="G20" s="14">
        <f t="shared" si="2"/>
        <v>0</v>
      </c>
      <c r="H20" s="14">
        <f t="shared" si="2"/>
        <v>0</v>
      </c>
    </row>
    <row r="21" spans="1:8" s="26" customFormat="1" ht="12" hidden="1" customHeight="1" x14ac:dyDescent="0.2">
      <c r="A21" s="27" t="s">
        <v>15</v>
      </c>
      <c r="B21" s="28" t="s">
        <v>101</v>
      </c>
      <c r="C21" s="37">
        <f t="shared" ref="C21:H21" si="3">+C22+C23</f>
        <v>0</v>
      </c>
      <c r="D21" s="37">
        <f t="shared" si="3"/>
        <v>0</v>
      </c>
      <c r="E21" s="37">
        <f t="shared" si="3"/>
        <v>0</v>
      </c>
      <c r="F21" s="37">
        <f t="shared" si="3"/>
        <v>0</v>
      </c>
      <c r="G21" s="37">
        <f t="shared" si="3"/>
        <v>0</v>
      </c>
      <c r="H21" s="37">
        <f t="shared" si="3"/>
        <v>0</v>
      </c>
    </row>
    <row r="22" spans="1:8" s="26" customFormat="1" ht="12" hidden="1" customHeight="1" x14ac:dyDescent="0.2">
      <c r="A22" s="30" t="s">
        <v>102</v>
      </c>
      <c r="B22" s="31" t="s">
        <v>103</v>
      </c>
      <c r="C22" s="32"/>
      <c r="D22" s="32"/>
      <c r="E22" s="32"/>
      <c r="F22" s="32"/>
      <c r="G22" s="32"/>
      <c r="H22" s="32"/>
    </row>
    <row r="23" spans="1:8" s="26" customFormat="1" ht="12" hidden="1" customHeight="1" x14ac:dyDescent="0.2">
      <c r="A23" s="30" t="s">
        <v>104</v>
      </c>
      <c r="B23" s="31" t="s">
        <v>105</v>
      </c>
      <c r="C23" s="32"/>
      <c r="D23" s="32"/>
      <c r="E23" s="32"/>
      <c r="F23" s="32"/>
      <c r="G23" s="32"/>
      <c r="H23" s="32"/>
    </row>
    <row r="24" spans="1:8" s="26" customFormat="1" ht="12" hidden="1" customHeight="1" x14ac:dyDescent="0.2">
      <c r="A24" s="30" t="s">
        <v>16</v>
      </c>
      <c r="B24" s="31" t="s">
        <v>106</v>
      </c>
      <c r="C24" s="32"/>
      <c r="D24" s="32"/>
      <c r="E24" s="32"/>
      <c r="F24" s="32"/>
      <c r="G24" s="32"/>
      <c r="H24" s="32"/>
    </row>
    <row r="25" spans="1:8" s="26" customFormat="1" ht="12" hidden="1" customHeight="1" x14ac:dyDescent="0.2">
      <c r="A25" s="30" t="s">
        <v>17</v>
      </c>
      <c r="B25" s="31" t="s">
        <v>107</v>
      </c>
      <c r="C25" s="32"/>
      <c r="D25" s="32"/>
      <c r="E25" s="32"/>
      <c r="F25" s="32"/>
      <c r="G25" s="32"/>
      <c r="H25" s="32"/>
    </row>
    <row r="26" spans="1:8" s="26" customFormat="1" ht="12" hidden="1" customHeight="1" thickBot="1" x14ac:dyDescent="0.25">
      <c r="A26" s="33" t="s">
        <v>108</v>
      </c>
      <c r="B26" s="34" t="s">
        <v>109</v>
      </c>
      <c r="C26" s="36"/>
      <c r="D26" s="36"/>
      <c r="E26" s="36"/>
      <c r="F26" s="36"/>
      <c r="G26" s="36"/>
      <c r="H26" s="36"/>
    </row>
    <row r="27" spans="1:8" s="26" customFormat="1" ht="12" customHeight="1" thickBot="1" x14ac:dyDescent="0.25">
      <c r="A27" s="24" t="s">
        <v>18</v>
      </c>
      <c r="B27" s="25" t="s">
        <v>110</v>
      </c>
      <c r="C27" s="11">
        <f t="shared" ref="C27:H27" si="4">SUM(C28:C37)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</row>
    <row r="28" spans="1:8" s="26" customFormat="1" ht="12" customHeight="1" x14ac:dyDescent="0.2">
      <c r="A28" s="27" t="s">
        <v>19</v>
      </c>
      <c r="B28" s="28" t="s">
        <v>111</v>
      </c>
      <c r="C28" s="29"/>
      <c r="D28" s="29"/>
      <c r="E28" s="29"/>
      <c r="F28" s="29"/>
      <c r="G28" s="29"/>
      <c r="H28" s="29"/>
    </row>
    <row r="29" spans="1:8" s="26" customFormat="1" ht="12" customHeight="1" x14ac:dyDescent="0.2">
      <c r="A29" s="30" t="s">
        <v>21</v>
      </c>
      <c r="B29" s="31" t="s">
        <v>112</v>
      </c>
      <c r="C29" s="32"/>
      <c r="D29" s="32"/>
      <c r="E29" s="32"/>
      <c r="F29" s="32"/>
      <c r="G29" s="32"/>
      <c r="H29" s="32"/>
    </row>
    <row r="30" spans="1:8" s="26" customFormat="1" ht="12" customHeight="1" x14ac:dyDescent="0.2">
      <c r="A30" s="30" t="s">
        <v>23</v>
      </c>
      <c r="B30" s="31" t="s">
        <v>113</v>
      </c>
      <c r="C30" s="32"/>
      <c r="D30" s="32"/>
      <c r="E30" s="32"/>
      <c r="F30" s="32"/>
      <c r="G30" s="32"/>
      <c r="H30" s="32"/>
    </row>
    <row r="31" spans="1:8" s="26" customFormat="1" ht="12" customHeight="1" x14ac:dyDescent="0.2">
      <c r="A31" s="30" t="s">
        <v>114</v>
      </c>
      <c r="B31" s="31" t="s">
        <v>115</v>
      </c>
      <c r="C31" s="32"/>
      <c r="D31" s="32"/>
      <c r="E31" s="32"/>
      <c r="F31" s="32"/>
      <c r="G31" s="32"/>
      <c r="H31" s="32"/>
    </row>
    <row r="32" spans="1:8" s="26" customFormat="1" ht="12" customHeight="1" x14ac:dyDescent="0.2">
      <c r="A32" s="30" t="s">
        <v>116</v>
      </c>
      <c r="B32" s="31" t="s">
        <v>117</v>
      </c>
      <c r="C32" s="32"/>
      <c r="D32" s="32"/>
      <c r="E32" s="32"/>
      <c r="F32" s="32"/>
      <c r="G32" s="32"/>
      <c r="H32" s="32"/>
    </row>
    <row r="33" spans="1:8" s="26" customFormat="1" ht="12" customHeight="1" x14ac:dyDescent="0.2">
      <c r="A33" s="30" t="s">
        <v>118</v>
      </c>
      <c r="B33" s="31" t="s">
        <v>119</v>
      </c>
      <c r="C33" s="32"/>
      <c r="D33" s="32"/>
      <c r="E33" s="32"/>
      <c r="F33" s="32"/>
      <c r="G33" s="32"/>
      <c r="H33" s="32"/>
    </row>
    <row r="34" spans="1:8" s="26" customFormat="1" ht="12" customHeight="1" x14ac:dyDescent="0.2">
      <c r="A34" s="30" t="s">
        <v>120</v>
      </c>
      <c r="B34" s="31" t="s">
        <v>121</v>
      </c>
      <c r="C34" s="32"/>
      <c r="D34" s="32"/>
      <c r="E34" s="32"/>
      <c r="F34" s="32"/>
      <c r="G34" s="32"/>
      <c r="H34" s="32"/>
    </row>
    <row r="35" spans="1:8" s="26" customFormat="1" ht="12" customHeight="1" x14ac:dyDescent="0.2">
      <c r="A35" s="30" t="s">
        <v>122</v>
      </c>
      <c r="B35" s="31" t="s">
        <v>123</v>
      </c>
      <c r="C35" s="32"/>
      <c r="D35" s="32"/>
      <c r="E35" s="32"/>
      <c r="F35" s="32"/>
      <c r="G35" s="32"/>
      <c r="H35" s="32"/>
    </row>
    <row r="36" spans="1:8" s="26" customFormat="1" ht="12" customHeight="1" x14ac:dyDescent="0.2">
      <c r="A36" s="30" t="s">
        <v>124</v>
      </c>
      <c r="B36" s="31" t="s">
        <v>125</v>
      </c>
      <c r="C36" s="38"/>
      <c r="D36" s="38"/>
      <c r="E36" s="38"/>
      <c r="F36" s="38"/>
      <c r="G36" s="38"/>
      <c r="H36" s="38"/>
    </row>
    <row r="37" spans="1:8" s="26" customFormat="1" ht="12" customHeight="1" thickBot="1" x14ac:dyDescent="0.25">
      <c r="A37" s="33" t="s">
        <v>126</v>
      </c>
      <c r="B37" s="34" t="s">
        <v>127</v>
      </c>
      <c r="C37" s="39"/>
      <c r="D37" s="39"/>
      <c r="E37" s="39"/>
      <c r="F37" s="39"/>
      <c r="G37" s="39"/>
      <c r="H37" s="39"/>
    </row>
    <row r="38" spans="1:8" s="26" customFormat="1" ht="12" customHeight="1" thickBot="1" x14ac:dyDescent="0.25">
      <c r="A38" s="24" t="s">
        <v>25</v>
      </c>
      <c r="B38" s="25" t="s">
        <v>128</v>
      </c>
      <c r="C38" s="11">
        <f t="shared" ref="C38:H38" si="5">SUM(C39:C43)</f>
        <v>0</v>
      </c>
      <c r="D38" s="11">
        <f t="shared" si="5"/>
        <v>0</v>
      </c>
      <c r="E38" s="11">
        <f t="shared" si="5"/>
        <v>0</v>
      </c>
      <c r="F38" s="11">
        <f t="shared" si="5"/>
        <v>0</v>
      </c>
      <c r="G38" s="11">
        <f t="shared" si="5"/>
        <v>0</v>
      </c>
      <c r="H38" s="11">
        <f t="shared" si="5"/>
        <v>0</v>
      </c>
    </row>
    <row r="39" spans="1:8" s="26" customFormat="1" ht="12" customHeight="1" x14ac:dyDescent="0.2">
      <c r="A39" s="27" t="s">
        <v>45</v>
      </c>
      <c r="B39" s="28" t="s">
        <v>20</v>
      </c>
      <c r="C39" s="40"/>
      <c r="D39" s="40"/>
      <c r="E39" s="40"/>
      <c r="F39" s="40"/>
      <c r="G39" s="40"/>
      <c r="H39" s="40"/>
    </row>
    <row r="40" spans="1:8" s="26" customFormat="1" ht="12" customHeight="1" x14ac:dyDescent="0.2">
      <c r="A40" s="30" t="s">
        <v>47</v>
      </c>
      <c r="B40" s="31" t="s">
        <v>22</v>
      </c>
      <c r="C40" s="38"/>
      <c r="D40" s="38"/>
      <c r="E40" s="38"/>
      <c r="F40" s="38"/>
      <c r="G40" s="38"/>
      <c r="H40" s="38"/>
    </row>
    <row r="41" spans="1:8" s="26" customFormat="1" ht="12" customHeight="1" x14ac:dyDescent="0.2">
      <c r="A41" s="30" t="s">
        <v>49</v>
      </c>
      <c r="B41" s="31" t="s">
        <v>24</v>
      </c>
      <c r="C41" s="38"/>
      <c r="D41" s="38"/>
      <c r="E41" s="38"/>
      <c r="F41" s="38"/>
      <c r="G41" s="38"/>
      <c r="H41" s="38"/>
    </row>
    <row r="42" spans="1:8" s="26" customFormat="1" ht="12" customHeight="1" x14ac:dyDescent="0.2">
      <c r="A42" s="30" t="s">
        <v>51</v>
      </c>
      <c r="B42" s="31" t="s">
        <v>129</v>
      </c>
      <c r="C42" s="38"/>
      <c r="D42" s="38"/>
      <c r="E42" s="38"/>
      <c r="F42" s="38"/>
      <c r="G42" s="38"/>
      <c r="H42" s="38"/>
    </row>
    <row r="43" spans="1:8" s="26" customFormat="1" ht="12" customHeight="1" thickBot="1" x14ac:dyDescent="0.25">
      <c r="A43" s="33" t="s">
        <v>130</v>
      </c>
      <c r="B43" s="34" t="s">
        <v>131</v>
      </c>
      <c r="C43" s="39"/>
      <c r="D43" s="39"/>
      <c r="E43" s="39"/>
      <c r="F43" s="39"/>
      <c r="G43" s="39"/>
      <c r="H43" s="39"/>
    </row>
    <row r="44" spans="1:8" s="26" customFormat="1" ht="12" customHeight="1" thickBot="1" x14ac:dyDescent="0.25">
      <c r="A44" s="24" t="s">
        <v>132</v>
      </c>
      <c r="B44" s="25" t="s">
        <v>133</v>
      </c>
      <c r="C44" s="11">
        <f t="shared" ref="C44:H44" si="6">SUM(C45:C47)</f>
        <v>0</v>
      </c>
      <c r="D44" s="11">
        <f t="shared" si="6"/>
        <v>0</v>
      </c>
      <c r="E44" s="11">
        <f t="shared" si="6"/>
        <v>0</v>
      </c>
      <c r="F44" s="11">
        <f t="shared" si="6"/>
        <v>0</v>
      </c>
      <c r="G44" s="11">
        <f t="shared" si="6"/>
        <v>0</v>
      </c>
      <c r="H44" s="11">
        <f t="shared" si="6"/>
        <v>0</v>
      </c>
    </row>
    <row r="45" spans="1:8" s="26" customFormat="1" ht="12" customHeight="1" x14ac:dyDescent="0.2">
      <c r="A45" s="27" t="s">
        <v>54</v>
      </c>
      <c r="B45" s="28" t="s">
        <v>134</v>
      </c>
      <c r="C45" s="29"/>
      <c r="D45" s="29"/>
      <c r="E45" s="29"/>
      <c r="F45" s="29"/>
      <c r="G45" s="29"/>
      <c r="H45" s="29"/>
    </row>
    <row r="46" spans="1:8" s="26" customFormat="1" ht="12" customHeight="1" x14ac:dyDescent="0.2">
      <c r="A46" s="30" t="s">
        <v>56</v>
      </c>
      <c r="B46" s="31" t="s">
        <v>135</v>
      </c>
      <c r="C46" s="32"/>
      <c r="D46" s="32"/>
      <c r="E46" s="32"/>
      <c r="F46" s="32"/>
      <c r="G46" s="32"/>
      <c r="H46" s="32"/>
    </row>
    <row r="47" spans="1:8" s="26" customFormat="1" ht="12" customHeight="1" x14ac:dyDescent="0.2">
      <c r="A47" s="30" t="s">
        <v>58</v>
      </c>
      <c r="B47" s="31" t="s">
        <v>136</v>
      </c>
      <c r="C47" s="32"/>
      <c r="D47" s="32"/>
      <c r="E47" s="32"/>
      <c r="F47" s="32"/>
      <c r="G47" s="32"/>
      <c r="H47" s="32"/>
    </row>
    <row r="48" spans="1:8" s="26" customFormat="1" ht="12" customHeight="1" thickBot="1" x14ac:dyDescent="0.25">
      <c r="A48" s="33" t="s">
        <v>60</v>
      </c>
      <c r="B48" s="34" t="s">
        <v>137</v>
      </c>
      <c r="C48" s="36"/>
      <c r="D48" s="36"/>
      <c r="E48" s="36"/>
      <c r="F48" s="36"/>
      <c r="G48" s="36"/>
      <c r="H48" s="36"/>
    </row>
    <row r="49" spans="1:8" s="26" customFormat="1" ht="12" customHeight="1" thickBot="1" x14ac:dyDescent="0.25">
      <c r="A49" s="24" t="s">
        <v>28</v>
      </c>
      <c r="B49" s="35" t="s">
        <v>138</v>
      </c>
      <c r="C49" s="11">
        <f t="shared" ref="C49:H49" si="7">SUM(C50:C52)</f>
        <v>0</v>
      </c>
      <c r="D49" s="11">
        <f t="shared" si="7"/>
        <v>0</v>
      </c>
      <c r="E49" s="11">
        <f t="shared" si="7"/>
        <v>0</v>
      </c>
      <c r="F49" s="11">
        <f t="shared" si="7"/>
        <v>0</v>
      </c>
      <c r="G49" s="11">
        <f t="shared" si="7"/>
        <v>0</v>
      </c>
      <c r="H49" s="11">
        <f t="shared" si="7"/>
        <v>0</v>
      </c>
    </row>
    <row r="50" spans="1:8" s="26" customFormat="1" ht="12" customHeight="1" x14ac:dyDescent="0.2">
      <c r="A50" s="27" t="s">
        <v>63</v>
      </c>
      <c r="B50" s="28" t="s">
        <v>139</v>
      </c>
      <c r="C50" s="38"/>
      <c r="D50" s="38"/>
      <c r="E50" s="38"/>
      <c r="F50" s="38"/>
      <c r="G50" s="38"/>
      <c r="H50" s="38"/>
    </row>
    <row r="51" spans="1:8" s="26" customFormat="1" ht="12" customHeight="1" x14ac:dyDescent="0.2">
      <c r="A51" s="30" t="s">
        <v>65</v>
      </c>
      <c r="B51" s="31" t="s">
        <v>140</v>
      </c>
      <c r="C51" s="38"/>
      <c r="D51" s="38"/>
      <c r="E51" s="38"/>
      <c r="F51" s="38"/>
      <c r="G51" s="38"/>
      <c r="H51" s="38"/>
    </row>
    <row r="52" spans="1:8" s="26" customFormat="1" ht="12" customHeight="1" x14ac:dyDescent="0.2">
      <c r="A52" s="30" t="s">
        <v>67</v>
      </c>
      <c r="B52" s="31" t="s">
        <v>141</v>
      </c>
      <c r="C52" s="38"/>
      <c r="D52" s="38"/>
      <c r="E52" s="38"/>
      <c r="F52" s="38"/>
      <c r="G52" s="38"/>
      <c r="H52" s="38"/>
    </row>
    <row r="53" spans="1:8" s="26" customFormat="1" ht="12" customHeight="1" thickBot="1" x14ac:dyDescent="0.25">
      <c r="A53" s="33" t="s">
        <v>69</v>
      </c>
      <c r="B53" s="34" t="s">
        <v>142</v>
      </c>
      <c r="C53" s="38"/>
      <c r="D53" s="38"/>
      <c r="E53" s="38"/>
      <c r="F53" s="38"/>
      <c r="G53" s="38"/>
      <c r="H53" s="38"/>
    </row>
    <row r="54" spans="1:8" s="26" customFormat="1" ht="12" customHeight="1" thickBot="1" x14ac:dyDescent="0.25">
      <c r="A54" s="24" t="s">
        <v>29</v>
      </c>
      <c r="B54" s="25" t="s">
        <v>143</v>
      </c>
      <c r="C54" s="14">
        <f t="shared" ref="C54:H54" si="8">+C5+C6+C13+C20+C27+C38+C44+C49</f>
        <v>0</v>
      </c>
      <c r="D54" s="14" t="e">
        <f t="shared" si="8"/>
        <v>#REF!</v>
      </c>
      <c r="E54" s="14">
        <f t="shared" si="8"/>
        <v>0</v>
      </c>
      <c r="F54" s="14">
        <f t="shared" si="8"/>
        <v>0</v>
      </c>
      <c r="G54" s="14">
        <f t="shared" si="8"/>
        <v>0</v>
      </c>
      <c r="H54" s="14">
        <f t="shared" si="8"/>
        <v>0</v>
      </c>
    </row>
    <row r="55" spans="1:8" s="26" customFormat="1" ht="12" customHeight="1" thickBot="1" x14ac:dyDescent="0.25">
      <c r="A55" s="41" t="s">
        <v>144</v>
      </c>
      <c r="B55" s="35" t="s">
        <v>145</v>
      </c>
      <c r="C55" s="11">
        <f t="shared" ref="C55:H55" si="9">SUM(C56:C58)</f>
        <v>0</v>
      </c>
      <c r="D55" s="11">
        <f t="shared" si="9"/>
        <v>0</v>
      </c>
      <c r="E55" s="11">
        <f t="shared" si="9"/>
        <v>0</v>
      </c>
      <c r="F55" s="11">
        <f t="shared" si="9"/>
        <v>0</v>
      </c>
      <c r="G55" s="11">
        <f t="shared" si="9"/>
        <v>0</v>
      </c>
      <c r="H55" s="11">
        <f t="shared" si="9"/>
        <v>0</v>
      </c>
    </row>
    <row r="56" spans="1:8" s="26" customFormat="1" ht="12" customHeight="1" x14ac:dyDescent="0.2">
      <c r="A56" s="27" t="s">
        <v>146</v>
      </c>
      <c r="B56" s="28" t="s">
        <v>147</v>
      </c>
      <c r="C56" s="38"/>
      <c r="D56" s="38"/>
      <c r="E56" s="38"/>
      <c r="F56" s="38"/>
      <c r="G56" s="38"/>
      <c r="H56" s="38"/>
    </row>
    <row r="57" spans="1:8" s="26" customFormat="1" ht="12" customHeight="1" x14ac:dyDescent="0.2">
      <c r="A57" s="30" t="s">
        <v>148</v>
      </c>
      <c r="B57" s="31" t="s">
        <v>149</v>
      </c>
      <c r="C57" s="38"/>
      <c r="D57" s="38"/>
      <c r="E57" s="38"/>
      <c r="F57" s="38"/>
      <c r="G57" s="38"/>
      <c r="H57" s="38"/>
    </row>
    <row r="58" spans="1:8" s="26" customFormat="1" ht="12" customHeight="1" thickBot="1" x14ac:dyDescent="0.25">
      <c r="A58" s="33" t="s">
        <v>150</v>
      </c>
      <c r="B58" s="42" t="s">
        <v>151</v>
      </c>
      <c r="C58" s="38"/>
      <c r="D58" s="38"/>
      <c r="E58" s="38"/>
      <c r="F58" s="38"/>
      <c r="G58" s="38"/>
      <c r="H58" s="38"/>
    </row>
    <row r="59" spans="1:8" s="26" customFormat="1" ht="12" customHeight="1" thickBot="1" x14ac:dyDescent="0.25">
      <c r="A59" s="41" t="s">
        <v>152</v>
      </c>
      <c r="B59" s="35" t="s">
        <v>153</v>
      </c>
      <c r="C59" s="11">
        <f t="shared" ref="C59:H59" si="10">SUM(C60:C63)</f>
        <v>0</v>
      </c>
      <c r="D59" s="11">
        <f t="shared" si="10"/>
        <v>0</v>
      </c>
      <c r="E59" s="11">
        <f t="shared" si="10"/>
        <v>0</v>
      </c>
      <c r="F59" s="11">
        <f t="shared" si="10"/>
        <v>0</v>
      </c>
      <c r="G59" s="11">
        <f t="shared" si="10"/>
        <v>0</v>
      </c>
      <c r="H59" s="11">
        <f t="shared" si="10"/>
        <v>0</v>
      </c>
    </row>
    <row r="60" spans="1:8" s="26" customFormat="1" ht="12" customHeight="1" x14ac:dyDescent="0.2">
      <c r="A60" s="27" t="s">
        <v>154</v>
      </c>
      <c r="B60" s="28" t="s">
        <v>155</v>
      </c>
      <c r="C60" s="38"/>
      <c r="D60" s="38"/>
      <c r="E60" s="38"/>
      <c r="F60" s="38"/>
      <c r="G60" s="38"/>
      <c r="H60" s="38"/>
    </row>
    <row r="61" spans="1:8" s="26" customFormat="1" ht="12" customHeight="1" x14ac:dyDescent="0.2">
      <c r="A61" s="30" t="s">
        <v>156</v>
      </c>
      <c r="B61" s="31" t="s">
        <v>157</v>
      </c>
      <c r="C61" s="38"/>
      <c r="D61" s="38"/>
      <c r="E61" s="38"/>
      <c r="F61" s="38"/>
      <c r="G61" s="38"/>
      <c r="H61" s="38"/>
    </row>
    <row r="62" spans="1:8" s="26" customFormat="1" ht="12" customHeight="1" x14ac:dyDescent="0.2">
      <c r="A62" s="30" t="s">
        <v>158</v>
      </c>
      <c r="B62" s="31" t="s">
        <v>159</v>
      </c>
      <c r="C62" s="38"/>
      <c r="D62" s="38"/>
      <c r="E62" s="38"/>
      <c r="F62" s="38"/>
      <c r="G62" s="38"/>
      <c r="H62" s="38"/>
    </row>
    <row r="63" spans="1:8" s="26" customFormat="1" ht="12" customHeight="1" thickBot="1" x14ac:dyDescent="0.25">
      <c r="A63" s="33" t="s">
        <v>160</v>
      </c>
      <c r="B63" s="34" t="s">
        <v>161</v>
      </c>
      <c r="C63" s="38"/>
      <c r="D63" s="38"/>
      <c r="E63" s="38"/>
      <c r="F63" s="38"/>
      <c r="G63" s="38"/>
      <c r="H63" s="38"/>
    </row>
    <row r="64" spans="1:8" s="26" customFormat="1" ht="12" customHeight="1" thickBot="1" x14ac:dyDescent="0.25">
      <c r="A64" s="41" t="s">
        <v>162</v>
      </c>
      <c r="B64" s="35" t="s">
        <v>163</v>
      </c>
      <c r="C64" s="11">
        <f t="shared" ref="C64:H64" si="11">SUM(C65:C66)</f>
        <v>0</v>
      </c>
      <c r="D64" s="11">
        <f t="shared" si="11"/>
        <v>0</v>
      </c>
      <c r="E64" s="11">
        <f t="shared" si="11"/>
        <v>0</v>
      </c>
      <c r="F64" s="11">
        <f t="shared" si="11"/>
        <v>0</v>
      </c>
      <c r="G64" s="11">
        <f t="shared" si="11"/>
        <v>0</v>
      </c>
      <c r="H64" s="11">
        <f t="shared" si="11"/>
        <v>0</v>
      </c>
    </row>
    <row r="65" spans="1:8" s="26" customFormat="1" ht="12" customHeight="1" x14ac:dyDescent="0.2">
      <c r="A65" s="27" t="s">
        <v>164</v>
      </c>
      <c r="B65" s="28" t="s">
        <v>165</v>
      </c>
      <c r="C65" s="38"/>
      <c r="D65" s="38"/>
      <c r="E65" s="38"/>
      <c r="F65" s="38"/>
      <c r="G65" s="38"/>
      <c r="H65" s="38"/>
    </row>
    <row r="66" spans="1:8" s="26" customFormat="1" ht="12" customHeight="1" thickBot="1" x14ac:dyDescent="0.25">
      <c r="A66" s="33" t="s">
        <v>166</v>
      </c>
      <c r="B66" s="34" t="s">
        <v>167</v>
      </c>
      <c r="C66" s="38"/>
      <c r="D66" s="38"/>
      <c r="E66" s="38"/>
      <c r="F66" s="38"/>
      <c r="G66" s="38"/>
      <c r="H66" s="38"/>
    </row>
    <row r="67" spans="1:8" s="26" customFormat="1" ht="12" customHeight="1" thickBot="1" x14ac:dyDescent="0.25">
      <c r="A67" s="41" t="s">
        <v>168</v>
      </c>
      <c r="B67" s="35" t="s">
        <v>169</v>
      </c>
      <c r="C67" s="11">
        <f t="shared" ref="C67:H67" si="12">SUM(C68:C70)</f>
        <v>0</v>
      </c>
      <c r="D67" s="11">
        <f t="shared" si="12"/>
        <v>0</v>
      </c>
      <c r="E67" s="11">
        <f t="shared" si="12"/>
        <v>0</v>
      </c>
      <c r="F67" s="11">
        <f t="shared" si="12"/>
        <v>0</v>
      </c>
      <c r="G67" s="11">
        <f t="shared" si="12"/>
        <v>0</v>
      </c>
      <c r="H67" s="11">
        <f t="shared" si="12"/>
        <v>0</v>
      </c>
    </row>
    <row r="68" spans="1:8" s="26" customFormat="1" ht="12" customHeight="1" x14ac:dyDescent="0.2">
      <c r="A68" s="27" t="s">
        <v>170</v>
      </c>
      <c r="B68" s="28" t="s">
        <v>171</v>
      </c>
      <c r="C68" s="38"/>
      <c r="D68" s="38"/>
      <c r="E68" s="38"/>
      <c r="F68" s="38"/>
      <c r="G68" s="38"/>
      <c r="H68" s="38"/>
    </row>
    <row r="69" spans="1:8" s="26" customFormat="1" ht="12" customHeight="1" x14ac:dyDescent="0.2">
      <c r="A69" s="30" t="s">
        <v>172</v>
      </c>
      <c r="B69" s="31" t="s">
        <v>173</v>
      </c>
      <c r="C69" s="38"/>
      <c r="D69" s="38"/>
      <c r="E69" s="38"/>
      <c r="F69" s="38"/>
      <c r="G69" s="38"/>
      <c r="H69" s="38"/>
    </row>
    <row r="70" spans="1:8" s="26" customFormat="1" ht="12" customHeight="1" thickBot="1" x14ac:dyDescent="0.25">
      <c r="A70" s="33" t="s">
        <v>174</v>
      </c>
      <c r="B70" s="34" t="s">
        <v>175</v>
      </c>
      <c r="C70" s="38"/>
      <c r="D70" s="38"/>
      <c r="E70" s="38"/>
      <c r="F70" s="38"/>
      <c r="G70" s="38"/>
      <c r="H70" s="38"/>
    </row>
    <row r="71" spans="1:8" s="26" customFormat="1" ht="12" customHeight="1" thickBot="1" x14ac:dyDescent="0.25">
      <c r="A71" s="41" t="s">
        <v>176</v>
      </c>
      <c r="B71" s="35" t="s">
        <v>177</v>
      </c>
      <c r="C71" s="11">
        <f t="shared" ref="C71:H71" si="13">SUM(C72:C75)</f>
        <v>0</v>
      </c>
      <c r="D71" s="11">
        <f t="shared" si="13"/>
        <v>0</v>
      </c>
      <c r="E71" s="11">
        <f t="shared" si="13"/>
        <v>0</v>
      </c>
      <c r="F71" s="11">
        <f t="shared" si="13"/>
        <v>0</v>
      </c>
      <c r="G71" s="11">
        <f t="shared" si="13"/>
        <v>0</v>
      </c>
      <c r="H71" s="11">
        <f t="shared" si="13"/>
        <v>0</v>
      </c>
    </row>
    <row r="72" spans="1:8" s="26" customFormat="1" ht="12" customHeight="1" x14ac:dyDescent="0.2">
      <c r="A72" s="43" t="s">
        <v>178</v>
      </c>
      <c r="B72" s="28" t="s">
        <v>179</v>
      </c>
      <c r="C72" s="38"/>
      <c r="D72" s="38"/>
      <c r="E72" s="38"/>
      <c r="F72" s="38"/>
      <c r="G72" s="38"/>
      <c r="H72" s="38"/>
    </row>
    <row r="73" spans="1:8" s="26" customFormat="1" ht="12" customHeight="1" x14ac:dyDescent="0.2">
      <c r="A73" s="44" t="s">
        <v>180</v>
      </c>
      <c r="B73" s="31" t="s">
        <v>181</v>
      </c>
      <c r="C73" s="38"/>
      <c r="D73" s="38"/>
      <c r="E73" s="38"/>
      <c r="F73" s="38"/>
      <c r="G73" s="38"/>
      <c r="H73" s="38"/>
    </row>
    <row r="74" spans="1:8" s="26" customFormat="1" ht="12" customHeight="1" x14ac:dyDescent="0.2">
      <c r="A74" s="44" t="s">
        <v>182</v>
      </c>
      <c r="B74" s="31" t="s">
        <v>183</v>
      </c>
      <c r="C74" s="38"/>
      <c r="D74" s="38"/>
      <c r="E74" s="38"/>
      <c r="F74" s="38"/>
      <c r="G74" s="38"/>
      <c r="H74" s="38"/>
    </row>
    <row r="75" spans="1:8" s="26" customFormat="1" ht="12" customHeight="1" thickBot="1" x14ac:dyDescent="0.25">
      <c r="A75" s="45" t="s">
        <v>184</v>
      </c>
      <c r="B75" s="34" t="s">
        <v>185</v>
      </c>
      <c r="C75" s="38"/>
      <c r="D75" s="38"/>
      <c r="E75" s="38"/>
      <c r="F75" s="38"/>
      <c r="G75" s="38"/>
      <c r="H75" s="38"/>
    </row>
    <row r="76" spans="1:8" s="26" customFormat="1" ht="13.5" customHeight="1" thickBot="1" x14ac:dyDescent="0.25">
      <c r="A76" s="41" t="s">
        <v>186</v>
      </c>
      <c r="B76" s="35" t="s">
        <v>187</v>
      </c>
      <c r="C76" s="46"/>
      <c r="D76" s="46"/>
      <c r="E76" s="46"/>
      <c r="F76" s="46"/>
      <c r="G76" s="46"/>
      <c r="H76" s="46"/>
    </row>
    <row r="77" spans="1:8" s="26" customFormat="1" ht="15.75" customHeight="1" thickBot="1" x14ac:dyDescent="0.25">
      <c r="A77" s="41" t="s">
        <v>188</v>
      </c>
      <c r="B77" s="47" t="s">
        <v>189</v>
      </c>
      <c r="C77" s="14">
        <f t="shared" ref="C77:H77" si="14">+C55+C59+C64+C67+C71+C76</f>
        <v>0</v>
      </c>
      <c r="D77" s="14">
        <f t="shared" si="14"/>
        <v>0</v>
      </c>
      <c r="E77" s="14">
        <f t="shared" si="14"/>
        <v>0</v>
      </c>
      <c r="F77" s="14">
        <f t="shared" si="14"/>
        <v>0</v>
      </c>
      <c r="G77" s="14">
        <f t="shared" si="14"/>
        <v>0</v>
      </c>
      <c r="H77" s="14">
        <f t="shared" si="14"/>
        <v>0</v>
      </c>
    </row>
    <row r="78" spans="1:8" s="26" customFormat="1" ht="16.5" customHeight="1" thickBot="1" x14ac:dyDescent="0.25">
      <c r="A78" s="48" t="s">
        <v>190</v>
      </c>
      <c r="B78" s="49" t="s">
        <v>191</v>
      </c>
      <c r="C78" s="14">
        <f t="shared" ref="C78:H78" si="15">+C54+C77</f>
        <v>0</v>
      </c>
      <c r="D78" s="14" t="e">
        <f t="shared" si="15"/>
        <v>#REF!</v>
      </c>
      <c r="E78" s="14">
        <f t="shared" si="15"/>
        <v>0</v>
      </c>
      <c r="F78" s="14">
        <f t="shared" si="15"/>
        <v>0</v>
      </c>
      <c r="G78" s="14">
        <f t="shared" si="15"/>
        <v>0</v>
      </c>
      <c r="H78" s="14">
        <f t="shared" si="15"/>
        <v>0</v>
      </c>
    </row>
    <row r="79" spans="1:8" s="26" customFormat="1" ht="24" customHeight="1" x14ac:dyDescent="0.2">
      <c r="A79" s="76"/>
      <c r="B79" s="77"/>
      <c r="C79" s="78"/>
      <c r="D79" s="78"/>
      <c r="E79" s="78"/>
      <c r="F79" s="78"/>
      <c r="G79" s="78"/>
      <c r="H79" s="78"/>
    </row>
    <row r="80" spans="1:8" ht="16.5" customHeight="1" x14ac:dyDescent="0.25">
      <c r="A80" s="429" t="s">
        <v>192</v>
      </c>
      <c r="B80" s="429"/>
      <c r="C80" s="429"/>
      <c r="D80" s="429"/>
      <c r="E80" s="429"/>
      <c r="F80" s="429"/>
      <c r="G80" s="429"/>
      <c r="H80" s="429"/>
    </row>
    <row r="81" spans="1:8" s="53" customFormat="1" ht="16.5" customHeight="1" thickBot="1" x14ac:dyDescent="0.3">
      <c r="A81" s="431" t="s">
        <v>193</v>
      </c>
      <c r="B81" s="431"/>
      <c r="C81" s="52"/>
      <c r="D81" s="52"/>
      <c r="E81" s="52"/>
      <c r="F81" s="52" t="s">
        <v>76</v>
      </c>
      <c r="G81" s="52"/>
      <c r="H81" s="52" t="s">
        <v>76</v>
      </c>
    </row>
    <row r="82" spans="1:8" ht="38.1" customHeight="1" thickBot="1" x14ac:dyDescent="0.3">
      <c r="A82" s="17" t="s">
        <v>77</v>
      </c>
      <c r="B82" s="18" t="s">
        <v>194</v>
      </c>
      <c r="C82" s="19" t="s">
        <v>626</v>
      </c>
      <c r="D82" s="19" t="s">
        <v>627</v>
      </c>
      <c r="E82" s="19" t="s">
        <v>291</v>
      </c>
      <c r="F82" s="19" t="s">
        <v>628</v>
      </c>
      <c r="G82" s="19" t="s">
        <v>292</v>
      </c>
      <c r="H82" s="19" t="s">
        <v>293</v>
      </c>
    </row>
    <row r="83" spans="1:8" s="23" customFormat="1" ht="12" customHeight="1" thickBot="1" x14ac:dyDescent="0.25">
      <c r="A83" s="10">
        <v>1</v>
      </c>
      <c r="B83" s="54">
        <v>2</v>
      </c>
      <c r="C83" s="55">
        <v>3</v>
      </c>
      <c r="D83" s="55">
        <v>3</v>
      </c>
      <c r="E83" s="55">
        <v>3</v>
      </c>
      <c r="F83" s="55">
        <v>3</v>
      </c>
      <c r="G83" s="55">
        <v>3</v>
      </c>
      <c r="H83" s="55">
        <v>3</v>
      </c>
    </row>
    <row r="84" spans="1:8" ht="12" customHeight="1" thickBot="1" x14ac:dyDescent="0.3">
      <c r="A84" s="56" t="s">
        <v>1</v>
      </c>
      <c r="B84" s="57" t="s">
        <v>195</v>
      </c>
      <c r="C84" s="58">
        <f t="shared" ref="C84:H84" si="16">SUM(C85:C89)</f>
        <v>0</v>
      </c>
      <c r="D84" s="58">
        <f t="shared" si="16"/>
        <v>0</v>
      </c>
      <c r="E84" s="58">
        <f t="shared" si="16"/>
        <v>0</v>
      </c>
      <c r="F84" s="58">
        <f t="shared" si="16"/>
        <v>0</v>
      </c>
      <c r="G84" s="58">
        <f t="shared" si="16"/>
        <v>0</v>
      </c>
      <c r="H84" s="58">
        <f t="shared" si="16"/>
        <v>0</v>
      </c>
    </row>
    <row r="85" spans="1:8" ht="12" customHeight="1" x14ac:dyDescent="0.25">
      <c r="A85" s="59" t="s">
        <v>2</v>
      </c>
      <c r="B85" s="60" t="s">
        <v>33</v>
      </c>
      <c r="C85" s="61"/>
      <c r="D85" s="61"/>
      <c r="E85" s="61"/>
      <c r="F85" s="61"/>
      <c r="G85" s="61"/>
      <c r="H85" s="61"/>
    </row>
    <row r="86" spans="1:8" ht="12" customHeight="1" x14ac:dyDescent="0.25">
      <c r="A86" s="30" t="s">
        <v>3</v>
      </c>
      <c r="B86" s="2" t="s">
        <v>34</v>
      </c>
      <c r="C86" s="32"/>
      <c r="D86" s="32"/>
      <c r="E86" s="32"/>
      <c r="F86" s="32"/>
      <c r="G86" s="32"/>
      <c r="H86" s="32"/>
    </row>
    <row r="87" spans="1:8" ht="12" customHeight="1" x14ac:dyDescent="0.25">
      <c r="A87" s="30" t="s">
        <v>4</v>
      </c>
      <c r="B87" s="2" t="s">
        <v>35</v>
      </c>
      <c r="C87" s="36"/>
      <c r="D87" s="36"/>
      <c r="E87" s="36"/>
      <c r="F87" s="36"/>
      <c r="G87" s="36"/>
      <c r="H87" s="36"/>
    </row>
    <row r="88" spans="1:8" ht="12" customHeight="1" x14ac:dyDescent="0.25">
      <c r="A88" s="30" t="s">
        <v>5</v>
      </c>
      <c r="B88" s="62" t="s">
        <v>36</v>
      </c>
      <c r="C88" s="36"/>
      <c r="D88" s="36"/>
      <c r="E88" s="36"/>
      <c r="F88" s="36"/>
      <c r="G88" s="36"/>
      <c r="H88" s="36"/>
    </row>
    <row r="89" spans="1:8" ht="12" customHeight="1" thickBot="1" x14ac:dyDescent="0.3">
      <c r="A89" s="30" t="s">
        <v>196</v>
      </c>
      <c r="B89" s="63" t="s">
        <v>37</v>
      </c>
      <c r="C89" s="36"/>
      <c r="D89" s="36"/>
      <c r="E89" s="36"/>
      <c r="F89" s="36"/>
      <c r="G89" s="36"/>
      <c r="H89" s="36"/>
    </row>
    <row r="90" spans="1:8" ht="12" customHeight="1" thickBot="1" x14ac:dyDescent="0.3">
      <c r="A90" s="24" t="s">
        <v>6</v>
      </c>
      <c r="B90" s="65" t="s">
        <v>197</v>
      </c>
      <c r="C90" s="11">
        <f t="shared" ref="C90:H90" si="17">+C91+C93+C95</f>
        <v>0</v>
      </c>
      <c r="D90" s="11">
        <f t="shared" si="17"/>
        <v>0</v>
      </c>
      <c r="E90" s="11">
        <f t="shared" si="17"/>
        <v>0</v>
      </c>
      <c r="F90" s="11">
        <f t="shared" si="17"/>
        <v>0</v>
      </c>
      <c r="G90" s="11">
        <f t="shared" si="17"/>
        <v>0</v>
      </c>
      <c r="H90" s="11">
        <f t="shared" si="17"/>
        <v>0</v>
      </c>
    </row>
    <row r="91" spans="1:8" ht="12" customHeight="1" x14ac:dyDescent="0.25">
      <c r="A91" s="27" t="s">
        <v>7</v>
      </c>
      <c r="B91" s="2" t="s">
        <v>38</v>
      </c>
      <c r="C91" s="29"/>
      <c r="D91" s="29"/>
      <c r="E91" s="29"/>
      <c r="F91" s="29"/>
      <c r="G91" s="29"/>
      <c r="H91" s="29"/>
    </row>
    <row r="92" spans="1:8" ht="12" customHeight="1" x14ac:dyDescent="0.25">
      <c r="A92" s="27" t="s">
        <v>9</v>
      </c>
      <c r="B92" s="66" t="s">
        <v>198</v>
      </c>
      <c r="C92" s="29"/>
      <c r="D92" s="29"/>
      <c r="E92" s="29"/>
      <c r="F92" s="29"/>
      <c r="G92" s="29"/>
      <c r="H92" s="29"/>
    </row>
    <row r="93" spans="1:8" ht="12" customHeight="1" x14ac:dyDescent="0.25">
      <c r="A93" s="27" t="s">
        <v>10</v>
      </c>
      <c r="B93" s="66" t="s">
        <v>39</v>
      </c>
      <c r="C93" s="32"/>
      <c r="D93" s="32"/>
      <c r="E93" s="32"/>
      <c r="F93" s="32"/>
      <c r="G93" s="32"/>
      <c r="H93" s="32"/>
    </row>
    <row r="94" spans="1:8" ht="12" customHeight="1" x14ac:dyDescent="0.25">
      <c r="A94" s="27" t="s">
        <v>11</v>
      </c>
      <c r="B94" s="66" t="s">
        <v>199</v>
      </c>
      <c r="C94" s="12"/>
      <c r="D94" s="12"/>
      <c r="E94" s="12"/>
      <c r="F94" s="12"/>
      <c r="G94" s="12"/>
      <c r="H94" s="12"/>
    </row>
    <row r="95" spans="1:8" ht="12" customHeight="1" thickBot="1" x14ac:dyDescent="0.3">
      <c r="A95" s="27" t="s">
        <v>83</v>
      </c>
      <c r="B95" s="67" t="s">
        <v>200</v>
      </c>
      <c r="C95" s="12"/>
      <c r="D95" s="12"/>
      <c r="E95" s="12"/>
      <c r="F95" s="12"/>
      <c r="G95" s="12"/>
      <c r="H95" s="12"/>
    </row>
    <row r="96" spans="1:8" ht="12" customHeight="1" thickBot="1" x14ac:dyDescent="0.3">
      <c r="A96" s="24" t="s">
        <v>12</v>
      </c>
      <c r="B96" s="5" t="s">
        <v>201</v>
      </c>
      <c r="C96" s="11">
        <f t="shared" ref="C96:H96" si="18">+C97+C98</f>
        <v>0</v>
      </c>
      <c r="D96" s="11">
        <f t="shared" si="18"/>
        <v>0</v>
      </c>
      <c r="E96" s="11">
        <f t="shared" si="18"/>
        <v>0</v>
      </c>
      <c r="F96" s="11">
        <f t="shared" si="18"/>
        <v>0</v>
      </c>
      <c r="G96" s="11">
        <f t="shared" si="18"/>
        <v>0</v>
      </c>
      <c r="H96" s="11">
        <f t="shared" si="18"/>
        <v>0</v>
      </c>
    </row>
    <row r="97" spans="1:8" ht="12" customHeight="1" x14ac:dyDescent="0.25">
      <c r="A97" s="27" t="s">
        <v>88</v>
      </c>
      <c r="B97" s="4" t="s">
        <v>202</v>
      </c>
      <c r="C97" s="29"/>
      <c r="D97" s="29"/>
      <c r="E97" s="29"/>
      <c r="F97" s="29"/>
      <c r="G97" s="29"/>
      <c r="H97" s="29"/>
    </row>
    <row r="98" spans="1:8" ht="12" customHeight="1" thickBot="1" x14ac:dyDescent="0.3">
      <c r="A98" s="33" t="s">
        <v>90</v>
      </c>
      <c r="B98" s="66" t="s">
        <v>203</v>
      </c>
      <c r="C98" s="36"/>
      <c r="D98" s="36"/>
      <c r="E98" s="36"/>
      <c r="F98" s="36"/>
      <c r="G98" s="36"/>
      <c r="H98" s="36"/>
    </row>
    <row r="99" spans="1:8" ht="12" customHeight="1" thickBot="1" x14ac:dyDescent="0.3">
      <c r="A99" s="24" t="s">
        <v>14</v>
      </c>
      <c r="B99" s="5" t="s">
        <v>71</v>
      </c>
      <c r="C99" s="11">
        <f t="shared" ref="C99:H99" si="19">+C84+C90+C96</f>
        <v>0</v>
      </c>
      <c r="D99" s="11">
        <f t="shared" si="19"/>
        <v>0</v>
      </c>
      <c r="E99" s="11">
        <f t="shared" si="19"/>
        <v>0</v>
      </c>
      <c r="F99" s="11">
        <f t="shared" si="19"/>
        <v>0</v>
      </c>
      <c r="G99" s="11">
        <f t="shared" si="19"/>
        <v>0</v>
      </c>
      <c r="H99" s="11">
        <f t="shared" si="19"/>
        <v>0</v>
      </c>
    </row>
    <row r="100" spans="1:8" ht="12" customHeight="1" thickBot="1" x14ac:dyDescent="0.3">
      <c r="A100" s="24" t="s">
        <v>18</v>
      </c>
      <c r="B100" s="5" t="s">
        <v>40</v>
      </c>
      <c r="C100" s="11">
        <f t="shared" ref="C100:H100" si="20">+C101+C102+C103</f>
        <v>0</v>
      </c>
      <c r="D100" s="11">
        <f t="shared" si="20"/>
        <v>0</v>
      </c>
      <c r="E100" s="11">
        <f t="shared" si="20"/>
        <v>0</v>
      </c>
      <c r="F100" s="11">
        <f t="shared" si="20"/>
        <v>0</v>
      </c>
      <c r="G100" s="11">
        <f t="shared" si="20"/>
        <v>0</v>
      </c>
      <c r="H100" s="11">
        <f t="shared" si="20"/>
        <v>0</v>
      </c>
    </row>
    <row r="101" spans="1:8" ht="12" customHeight="1" x14ac:dyDescent="0.25">
      <c r="A101" s="27" t="s">
        <v>19</v>
      </c>
      <c r="B101" s="4" t="s">
        <v>41</v>
      </c>
      <c r="C101" s="12"/>
      <c r="D101" s="12"/>
      <c r="E101" s="12"/>
      <c r="F101" s="12"/>
      <c r="G101" s="12"/>
      <c r="H101" s="12"/>
    </row>
    <row r="102" spans="1:8" ht="12" customHeight="1" x14ac:dyDescent="0.25">
      <c r="A102" s="27" t="s">
        <v>21</v>
      </c>
      <c r="B102" s="4" t="s">
        <v>42</v>
      </c>
      <c r="C102" s="12"/>
      <c r="D102" s="12"/>
      <c r="E102" s="12"/>
      <c r="F102" s="12"/>
      <c r="G102" s="12"/>
      <c r="H102" s="12"/>
    </row>
    <row r="103" spans="1:8" ht="12" customHeight="1" thickBot="1" x14ac:dyDescent="0.3">
      <c r="A103" s="64" t="s">
        <v>23</v>
      </c>
      <c r="B103" s="13" t="s">
        <v>43</v>
      </c>
      <c r="C103" s="12"/>
      <c r="D103" s="12"/>
      <c r="E103" s="12"/>
      <c r="F103" s="12"/>
      <c r="G103" s="12"/>
      <c r="H103" s="12"/>
    </row>
    <row r="104" spans="1:8" ht="12" customHeight="1" thickBot="1" x14ac:dyDescent="0.3">
      <c r="A104" s="24" t="s">
        <v>25</v>
      </c>
      <c r="B104" s="5" t="s">
        <v>44</v>
      </c>
      <c r="C104" s="11">
        <f t="shared" ref="C104:H104" si="21">+C105+C106+C107+C108</f>
        <v>0</v>
      </c>
      <c r="D104" s="11">
        <f t="shared" si="21"/>
        <v>0</v>
      </c>
      <c r="E104" s="11">
        <f t="shared" si="21"/>
        <v>0</v>
      </c>
      <c r="F104" s="11">
        <f t="shared" si="21"/>
        <v>0</v>
      </c>
      <c r="G104" s="11">
        <f t="shared" si="21"/>
        <v>0</v>
      </c>
      <c r="H104" s="11">
        <f t="shared" si="21"/>
        <v>0</v>
      </c>
    </row>
    <row r="105" spans="1:8" ht="12" customHeight="1" x14ac:dyDescent="0.25">
      <c r="A105" s="27" t="s">
        <v>45</v>
      </c>
      <c r="B105" s="4" t="s">
        <v>46</v>
      </c>
      <c r="C105" s="12"/>
      <c r="D105" s="12"/>
      <c r="E105" s="12"/>
      <c r="F105" s="12"/>
      <c r="G105" s="12"/>
      <c r="H105" s="12"/>
    </row>
    <row r="106" spans="1:8" ht="12" customHeight="1" x14ac:dyDescent="0.25">
      <c r="A106" s="27" t="s">
        <v>47</v>
      </c>
      <c r="B106" s="4" t="s">
        <v>48</v>
      </c>
      <c r="C106" s="12"/>
      <c r="D106" s="12"/>
      <c r="E106" s="12"/>
      <c r="F106" s="12"/>
      <c r="G106" s="12"/>
      <c r="H106" s="12"/>
    </row>
    <row r="107" spans="1:8" ht="12" customHeight="1" x14ac:dyDescent="0.25">
      <c r="A107" s="27" t="s">
        <v>49</v>
      </c>
      <c r="B107" s="4" t="s">
        <v>50</v>
      </c>
      <c r="C107" s="12"/>
      <c r="D107" s="12"/>
      <c r="E107" s="12"/>
      <c r="F107" s="12"/>
      <c r="G107" s="12"/>
      <c r="H107" s="12"/>
    </row>
    <row r="108" spans="1:8" ht="12" customHeight="1" thickBot="1" x14ac:dyDescent="0.3">
      <c r="A108" s="64" t="s">
        <v>51</v>
      </c>
      <c r="B108" s="13" t="s">
        <v>52</v>
      </c>
      <c r="C108" s="12"/>
      <c r="D108" s="12"/>
      <c r="E108" s="12"/>
      <c r="F108" s="12"/>
      <c r="G108" s="12"/>
      <c r="H108" s="12"/>
    </row>
    <row r="109" spans="1:8" ht="12" customHeight="1" thickBot="1" x14ac:dyDescent="0.3">
      <c r="A109" s="24" t="s">
        <v>27</v>
      </c>
      <c r="B109" s="5" t="s">
        <v>53</v>
      </c>
      <c r="C109" s="14">
        <f t="shared" ref="C109:H109" si="22">+C110+C111+C113+C114</f>
        <v>0</v>
      </c>
      <c r="D109" s="14">
        <f t="shared" si="22"/>
        <v>0</v>
      </c>
      <c r="E109" s="14">
        <f t="shared" si="22"/>
        <v>0</v>
      </c>
      <c r="F109" s="14">
        <f t="shared" si="22"/>
        <v>0</v>
      </c>
      <c r="G109" s="14">
        <f t="shared" si="22"/>
        <v>0</v>
      </c>
      <c r="H109" s="14">
        <f t="shared" si="22"/>
        <v>0</v>
      </c>
    </row>
    <row r="110" spans="1:8" ht="12" customHeight="1" x14ac:dyDescent="0.25">
      <c r="A110" s="27" t="s">
        <v>54</v>
      </c>
      <c r="B110" s="4" t="s">
        <v>55</v>
      </c>
      <c r="C110" s="12"/>
      <c r="D110" s="12"/>
      <c r="E110" s="12"/>
      <c r="F110" s="12"/>
      <c r="G110" s="12"/>
      <c r="H110" s="12"/>
    </row>
    <row r="111" spans="1:8" ht="12" customHeight="1" x14ac:dyDescent="0.25">
      <c r="A111" s="27" t="s">
        <v>56</v>
      </c>
      <c r="B111" s="4" t="s">
        <v>57</v>
      </c>
      <c r="C111" s="12"/>
      <c r="D111" s="12"/>
      <c r="E111" s="12"/>
      <c r="F111" s="12"/>
      <c r="G111" s="12"/>
      <c r="H111" s="12"/>
    </row>
    <row r="112" spans="1:8" ht="12" customHeight="1" x14ac:dyDescent="0.25">
      <c r="A112" s="27" t="s">
        <v>58</v>
      </c>
      <c r="B112" s="4" t="s">
        <v>73</v>
      </c>
      <c r="C112" s="12"/>
      <c r="D112" s="12"/>
      <c r="E112" s="12"/>
      <c r="F112" s="12"/>
      <c r="G112" s="12"/>
      <c r="H112" s="12"/>
    </row>
    <row r="113" spans="1:13" ht="12" customHeight="1" x14ac:dyDescent="0.25">
      <c r="A113" s="27" t="s">
        <v>60</v>
      </c>
      <c r="B113" s="4" t="s">
        <v>59</v>
      </c>
      <c r="C113" s="12"/>
      <c r="D113" s="12"/>
      <c r="E113" s="12"/>
      <c r="F113" s="12"/>
      <c r="G113" s="12"/>
      <c r="H113" s="12"/>
    </row>
    <row r="114" spans="1:13" ht="12" customHeight="1" thickBot="1" x14ac:dyDescent="0.3">
      <c r="A114" s="64" t="s">
        <v>72</v>
      </c>
      <c r="B114" s="13" t="s">
        <v>61</v>
      </c>
      <c r="C114" s="12"/>
      <c r="D114" s="12"/>
      <c r="E114" s="12"/>
      <c r="F114" s="12"/>
      <c r="G114" s="12"/>
      <c r="H114" s="12"/>
    </row>
    <row r="115" spans="1:13" ht="12" customHeight="1" thickBot="1" x14ac:dyDescent="0.3">
      <c r="A115" s="24" t="s">
        <v>28</v>
      </c>
      <c r="B115" s="5" t="s">
        <v>62</v>
      </c>
      <c r="C115" s="68">
        <f t="shared" ref="C115:H115" si="23">+C116+C117+C118+C119</f>
        <v>0</v>
      </c>
      <c r="D115" s="68">
        <f t="shared" si="23"/>
        <v>0</v>
      </c>
      <c r="E115" s="68">
        <f t="shared" si="23"/>
        <v>0</v>
      </c>
      <c r="F115" s="68">
        <f t="shared" si="23"/>
        <v>0</v>
      </c>
      <c r="G115" s="68">
        <f t="shared" si="23"/>
        <v>0</v>
      </c>
      <c r="H115" s="68">
        <f t="shared" si="23"/>
        <v>0</v>
      </c>
    </row>
    <row r="116" spans="1:13" ht="12" customHeight="1" x14ac:dyDescent="0.25">
      <c r="A116" s="27" t="s">
        <v>63</v>
      </c>
      <c r="B116" s="4" t="s">
        <v>64</v>
      </c>
      <c r="C116" s="12"/>
      <c r="D116" s="12"/>
      <c r="E116" s="12"/>
      <c r="F116" s="12"/>
      <c r="G116" s="12"/>
      <c r="H116" s="12"/>
    </row>
    <row r="117" spans="1:13" ht="12" customHeight="1" x14ac:dyDescent="0.25">
      <c r="A117" s="27" t="s">
        <v>65</v>
      </c>
      <c r="B117" s="4" t="s">
        <v>66</v>
      </c>
      <c r="C117" s="12"/>
      <c r="D117" s="12"/>
      <c r="E117" s="12"/>
      <c r="F117" s="12"/>
      <c r="G117" s="12"/>
      <c r="H117" s="12"/>
    </row>
    <row r="118" spans="1:13" ht="12" customHeight="1" x14ac:dyDescent="0.25">
      <c r="A118" s="27" t="s">
        <v>67</v>
      </c>
      <c r="B118" s="4" t="s">
        <v>68</v>
      </c>
      <c r="C118" s="12"/>
      <c r="D118" s="12"/>
      <c r="E118" s="12"/>
      <c r="F118" s="12"/>
      <c r="G118" s="12"/>
      <c r="H118" s="12"/>
    </row>
    <row r="119" spans="1:13" ht="12" customHeight="1" thickBot="1" x14ac:dyDescent="0.3">
      <c r="A119" s="64" t="s">
        <v>69</v>
      </c>
      <c r="B119" s="13" t="s">
        <v>70</v>
      </c>
      <c r="C119" s="395"/>
      <c r="D119" s="12"/>
      <c r="E119" s="12"/>
      <c r="F119" s="12"/>
      <c r="G119" s="12"/>
      <c r="H119" s="12"/>
    </row>
    <row r="120" spans="1:13" ht="12" customHeight="1" thickBot="1" x14ac:dyDescent="0.3">
      <c r="A120" s="396" t="s">
        <v>29</v>
      </c>
      <c r="B120" s="5" t="s">
        <v>630</v>
      </c>
      <c r="C120" s="397"/>
      <c r="D120" s="406"/>
      <c r="E120" s="406"/>
      <c r="F120" s="406"/>
      <c r="G120" s="406"/>
      <c r="H120" s="406"/>
    </row>
    <row r="121" spans="1:13" ht="15" customHeight="1" thickBot="1" x14ac:dyDescent="0.3">
      <c r="A121" s="24" t="s">
        <v>31</v>
      </c>
      <c r="B121" s="5" t="s">
        <v>631</v>
      </c>
      <c r="C121" s="69">
        <f t="shared" ref="C121:H121" si="24">+C100+C104+C109+C115</f>
        <v>0</v>
      </c>
      <c r="D121" s="69">
        <f t="shared" si="24"/>
        <v>0</v>
      </c>
      <c r="E121" s="69">
        <f t="shared" si="24"/>
        <v>0</v>
      </c>
      <c r="F121" s="69">
        <f t="shared" si="24"/>
        <v>0</v>
      </c>
      <c r="G121" s="69">
        <f t="shared" si="24"/>
        <v>0</v>
      </c>
      <c r="H121" s="69">
        <f t="shared" si="24"/>
        <v>0</v>
      </c>
      <c r="J121" s="70"/>
      <c r="K121" s="71"/>
      <c r="L121" s="71"/>
      <c r="M121" s="71"/>
    </row>
    <row r="122" spans="1:13" s="26" customFormat="1" ht="12.95" customHeight="1" thickBot="1" x14ac:dyDescent="0.25">
      <c r="A122" s="72" t="s">
        <v>217</v>
      </c>
      <c r="B122" s="73" t="s">
        <v>632</v>
      </c>
      <c r="C122" s="69">
        <f t="shared" ref="C122:H122" si="25">+C99+C121</f>
        <v>0</v>
      </c>
      <c r="D122" s="69">
        <f t="shared" si="25"/>
        <v>0</v>
      </c>
      <c r="E122" s="69">
        <f t="shared" si="25"/>
        <v>0</v>
      </c>
      <c r="F122" s="69">
        <f t="shared" si="25"/>
        <v>0</v>
      </c>
      <c r="G122" s="69">
        <f t="shared" si="25"/>
        <v>0</v>
      </c>
      <c r="H122" s="69">
        <f t="shared" si="25"/>
        <v>0</v>
      </c>
    </row>
    <row r="123" spans="1:13" ht="7.5" customHeight="1" x14ac:dyDescent="0.25"/>
    <row r="124" spans="1:13" x14ac:dyDescent="0.25">
      <c r="A124" s="432" t="s">
        <v>204</v>
      </c>
      <c r="B124" s="432"/>
      <c r="C124" s="432"/>
      <c r="D124" s="372"/>
      <c r="E124" s="372"/>
      <c r="F124" s="372"/>
      <c r="G124" s="372"/>
      <c r="H124" s="372"/>
    </row>
    <row r="125" spans="1:13" ht="15" customHeight="1" thickBot="1" x14ac:dyDescent="0.3">
      <c r="A125" s="430" t="s">
        <v>205</v>
      </c>
      <c r="B125" s="430"/>
      <c r="C125" s="16"/>
      <c r="D125" s="16"/>
      <c r="E125" s="16"/>
      <c r="F125" s="16" t="s">
        <v>76</v>
      </c>
      <c r="G125" s="16" t="s">
        <v>76</v>
      </c>
      <c r="H125" s="16" t="s">
        <v>76</v>
      </c>
    </row>
    <row r="126" spans="1:13" ht="13.5" customHeight="1" thickBot="1" x14ac:dyDescent="0.3">
      <c r="A126" s="24">
        <v>1</v>
      </c>
      <c r="B126" s="65" t="s">
        <v>206</v>
      </c>
      <c r="C126" s="11">
        <f t="shared" ref="C126:H126" si="26">+C54-C99</f>
        <v>0</v>
      </c>
      <c r="D126" s="11" t="e">
        <f t="shared" si="26"/>
        <v>#REF!</v>
      </c>
      <c r="E126" s="11">
        <f t="shared" si="26"/>
        <v>0</v>
      </c>
      <c r="F126" s="11">
        <f t="shared" si="26"/>
        <v>0</v>
      </c>
      <c r="G126" s="11">
        <f t="shared" si="26"/>
        <v>0</v>
      </c>
      <c r="H126" s="11">
        <f t="shared" si="26"/>
        <v>0</v>
      </c>
    </row>
    <row r="127" spans="1:13" ht="27.75" customHeight="1" thickBot="1" x14ac:dyDescent="0.3">
      <c r="A127" s="24" t="s">
        <v>6</v>
      </c>
      <c r="B127" s="65" t="s">
        <v>207</v>
      </c>
      <c r="C127" s="11">
        <f t="shared" ref="C127:H127" si="27">+C77-C121</f>
        <v>0</v>
      </c>
      <c r="D127" s="11">
        <f t="shared" si="27"/>
        <v>0</v>
      </c>
      <c r="E127" s="11">
        <f t="shared" si="27"/>
        <v>0</v>
      </c>
      <c r="F127" s="11">
        <f t="shared" si="27"/>
        <v>0</v>
      </c>
      <c r="G127" s="11">
        <f t="shared" si="27"/>
        <v>0</v>
      </c>
      <c r="H127" s="11">
        <f t="shared" si="27"/>
        <v>0</v>
      </c>
    </row>
  </sheetData>
  <mergeCells count="6">
    <mergeCell ref="A125:B125"/>
    <mergeCell ref="A80:H80"/>
    <mergeCell ref="A1:H1"/>
    <mergeCell ref="A2:B2"/>
    <mergeCell ref="A81:B81"/>
    <mergeCell ref="A124:C124"/>
  </mergeCells>
  <phoneticPr fontId="0" type="noConversion"/>
  <printOptions horizontalCentered="1"/>
  <pageMargins left="0.19" right="0.17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CE,Félkövér"&amp;12BONYHÁDI GONDOZÁSI KÖZPONT FENNTARTÓJA
2015. ÉVI KÖLTSÉGVETÉSÁLLAMI (ÁLLAMIGAZGATÁSI) FELADATOK MÉRLEGE&amp;R&amp;"Times New Roman CE,Félkövér dőlt" 1.4. melléklet </oddHeader>
  </headerFooter>
  <rowBreaks count="1" manualBreakCount="1">
    <brk id="7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65"/>
  <sheetViews>
    <sheetView view="pageBreakPreview" zoomScale="130" zoomScaleNormal="115" zoomScaleSheetLayoutView="130" workbookViewId="0">
      <selection activeCell="F1" activeCellId="1" sqref="B1:K65536 B1:K65536"/>
    </sheetView>
  </sheetViews>
  <sheetFormatPr defaultRowHeight="12.75" x14ac:dyDescent="0.25"/>
  <cols>
    <col min="1" max="1" width="5.85546875" style="9" customWidth="1"/>
    <col min="2" max="2" width="47.28515625" style="81" customWidth="1"/>
    <col min="3" max="3" width="9.28515625" style="9" customWidth="1"/>
    <col min="4" max="4" width="9.28515625" style="9" hidden="1" customWidth="1"/>
    <col min="5" max="5" width="9.28515625" style="9" customWidth="1"/>
    <col min="6" max="6" width="9.28515625" style="9" hidden="1" customWidth="1"/>
    <col min="7" max="7" width="9.28515625" style="9" customWidth="1"/>
    <col min="8" max="8" width="47.28515625" style="9" customWidth="1"/>
    <col min="9" max="9" width="10.42578125" style="9" customWidth="1"/>
    <col min="10" max="10" width="14" style="9" hidden="1" customWidth="1"/>
    <col min="11" max="11" width="10" style="9" customWidth="1"/>
    <col min="12" max="12" width="14" style="9" hidden="1" customWidth="1"/>
    <col min="13" max="13" width="10.42578125" style="9" customWidth="1"/>
    <col min="14" max="16384" width="9.140625" style="9"/>
  </cols>
  <sheetData>
    <row r="1" spans="1:13" ht="39.75" customHeight="1" x14ac:dyDescent="0.25">
      <c r="B1" s="79" t="s">
        <v>294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4.25" thickBot="1" x14ac:dyDescent="0.3">
      <c r="I2" s="82"/>
      <c r="J2" s="82"/>
      <c r="K2" s="82"/>
      <c r="L2" s="82" t="s">
        <v>209</v>
      </c>
      <c r="M2" s="82" t="s">
        <v>209</v>
      </c>
    </row>
    <row r="3" spans="1:13" ht="18" customHeight="1" thickBot="1" x14ac:dyDescent="0.3">
      <c r="A3" s="433" t="s">
        <v>77</v>
      </c>
      <c r="B3" s="83" t="s">
        <v>0</v>
      </c>
      <c r="C3" s="84"/>
      <c r="D3" s="84"/>
      <c r="E3" s="84"/>
      <c r="F3" s="84"/>
      <c r="G3" s="84"/>
      <c r="H3" s="83" t="s">
        <v>32</v>
      </c>
      <c r="I3" s="85"/>
      <c r="J3" s="85"/>
      <c r="K3" s="85"/>
      <c r="L3" s="85"/>
      <c r="M3" s="85"/>
    </row>
    <row r="4" spans="1:13" s="87" customFormat="1" ht="35.25" customHeight="1" thickBot="1" x14ac:dyDescent="0.3">
      <c r="A4" s="434"/>
      <c r="B4" s="86" t="s">
        <v>210</v>
      </c>
      <c r="C4" s="19" t="s">
        <v>626</v>
      </c>
      <c r="D4" s="19" t="s">
        <v>627</v>
      </c>
      <c r="E4" s="19" t="s">
        <v>291</v>
      </c>
      <c r="F4" s="19" t="s">
        <v>628</v>
      </c>
      <c r="G4" s="19" t="s">
        <v>292</v>
      </c>
      <c r="H4" s="86" t="s">
        <v>210</v>
      </c>
      <c r="I4" s="19" t="s">
        <v>626</v>
      </c>
      <c r="J4" s="19" t="s">
        <v>627</v>
      </c>
      <c r="K4" s="19" t="s">
        <v>291</v>
      </c>
      <c r="L4" s="19" t="s">
        <v>628</v>
      </c>
      <c r="M4" s="19" t="s">
        <v>292</v>
      </c>
    </row>
    <row r="5" spans="1:13" s="91" customFormat="1" ht="12" customHeight="1" thickBot="1" x14ac:dyDescent="0.3">
      <c r="A5" s="88">
        <v>1</v>
      </c>
      <c r="B5" s="89">
        <v>2</v>
      </c>
      <c r="C5" s="409" t="s">
        <v>12</v>
      </c>
      <c r="D5" s="409" t="s">
        <v>12</v>
      </c>
      <c r="E5" s="409" t="s">
        <v>12</v>
      </c>
      <c r="F5" s="409" t="s">
        <v>12</v>
      </c>
      <c r="G5" s="409" t="s">
        <v>12</v>
      </c>
      <c r="H5" s="89" t="s">
        <v>14</v>
      </c>
      <c r="I5" s="90" t="s">
        <v>18</v>
      </c>
      <c r="J5" s="90" t="s">
        <v>18</v>
      </c>
      <c r="K5" s="90" t="s">
        <v>18</v>
      </c>
      <c r="L5" s="90" t="s">
        <v>18</v>
      </c>
      <c r="M5" s="90" t="s">
        <v>18</v>
      </c>
    </row>
    <row r="6" spans="1:13" ht="12.95" customHeight="1" x14ac:dyDescent="0.25">
      <c r="A6" s="92" t="s">
        <v>1</v>
      </c>
      <c r="B6" s="93" t="s">
        <v>633</v>
      </c>
      <c r="C6" s="410">
        <f>'1.1.sz.mell.'!C5</f>
        <v>0</v>
      </c>
      <c r="D6" s="410">
        <f>'1.1.sz.mell.'!D5</f>
        <v>0</v>
      </c>
      <c r="E6" s="410">
        <f>'1.1.sz.mell.'!E5</f>
        <v>0</v>
      </c>
      <c r="F6" s="410">
        <f>'1.1.sz.mell.'!F5</f>
        <v>0</v>
      </c>
      <c r="G6" s="410">
        <f>'1.1.sz.mell.'!G5</f>
        <v>0</v>
      </c>
      <c r="H6" s="93" t="s">
        <v>211</v>
      </c>
      <c r="I6" s="94">
        <f>'1.1.sz.mell.'!C85</f>
        <v>195</v>
      </c>
      <c r="J6" s="94">
        <f>'1.1.sz.mell.'!D85</f>
        <v>0</v>
      </c>
      <c r="K6" s="94">
        <f>'1.1.sz.mell.'!E85</f>
        <v>195</v>
      </c>
      <c r="L6" s="94">
        <f>'1.1.sz.mell.'!F85</f>
        <v>0</v>
      </c>
      <c r="M6" s="94">
        <f>'1.1.sz.mell.'!G85</f>
        <v>29</v>
      </c>
    </row>
    <row r="7" spans="1:13" ht="12.95" customHeight="1" x14ac:dyDescent="0.25">
      <c r="A7" s="95" t="s">
        <v>6</v>
      </c>
      <c r="B7" s="96" t="s">
        <v>212</v>
      </c>
      <c r="C7" s="411">
        <f>'1.1.sz.mell.'!C6</f>
        <v>21927</v>
      </c>
      <c r="D7" s="411">
        <f>'1.1.sz.mell.'!D6</f>
        <v>0</v>
      </c>
      <c r="E7" s="411">
        <f>'1.1.sz.mell.'!E6</f>
        <v>22292</v>
      </c>
      <c r="F7" s="411">
        <f>'1.1.sz.mell.'!F6</f>
        <v>0</v>
      </c>
      <c r="G7" s="411">
        <f>'1.1.sz.mell.'!G6</f>
        <v>22029</v>
      </c>
      <c r="H7" s="96" t="s">
        <v>34</v>
      </c>
      <c r="I7" s="94">
        <f>'1.1.sz.mell.'!C86</f>
        <v>153</v>
      </c>
      <c r="J7" s="94">
        <f>'1.1.sz.mell.'!D86</f>
        <v>0</v>
      </c>
      <c r="K7" s="94">
        <f>'1.1.sz.mell.'!E86</f>
        <v>153</v>
      </c>
      <c r="L7" s="94">
        <f>'1.1.sz.mell.'!F86</f>
        <v>0</v>
      </c>
      <c r="M7" s="94">
        <f>'1.1.sz.mell.'!G86</f>
        <v>13</v>
      </c>
    </row>
    <row r="8" spans="1:13" ht="12.95" customHeight="1" x14ac:dyDescent="0.25">
      <c r="A8" s="95" t="s">
        <v>12</v>
      </c>
      <c r="B8" s="96" t="s">
        <v>213</v>
      </c>
      <c r="C8" s="411"/>
      <c r="D8" s="411"/>
      <c r="E8" s="411"/>
      <c r="F8" s="411"/>
      <c r="G8" s="411"/>
      <c r="H8" s="96" t="s">
        <v>214</v>
      </c>
      <c r="I8" s="94">
        <f>'1.1.sz.mell.'!C87</f>
        <v>7470</v>
      </c>
      <c r="J8" s="94">
        <f>'1.1.sz.mell.'!D87</f>
        <v>0</v>
      </c>
      <c r="K8" s="94">
        <f>'1.1.sz.mell.'!E87</f>
        <v>7470</v>
      </c>
      <c r="L8" s="94">
        <f>'1.1.sz.mell.'!F87</f>
        <v>0</v>
      </c>
      <c r="M8" s="94">
        <f>'1.1.sz.mell.'!G87</f>
        <v>3202</v>
      </c>
    </row>
    <row r="9" spans="1:13" ht="12.95" customHeight="1" x14ac:dyDescent="0.25">
      <c r="A9" s="95" t="s">
        <v>14</v>
      </c>
      <c r="B9" s="96" t="s">
        <v>13</v>
      </c>
      <c r="C9" s="411">
        <f>'1.1.sz.mell.'!C20</f>
        <v>0</v>
      </c>
      <c r="D9" s="411">
        <f>'1.1.sz.mell.'!D20</f>
        <v>0</v>
      </c>
      <c r="E9" s="411">
        <f>'1.1.sz.mell.'!E20</f>
        <v>0</v>
      </c>
      <c r="F9" s="411">
        <f>'1.1.sz.mell.'!F20</f>
        <v>0</v>
      </c>
      <c r="G9" s="411">
        <f>'1.1.sz.mell.'!G20</f>
        <v>0</v>
      </c>
      <c r="H9" s="96" t="s">
        <v>36</v>
      </c>
      <c r="I9" s="94">
        <f>'1.1.sz.mell.'!C88</f>
        <v>0</v>
      </c>
      <c r="J9" s="94">
        <f>'1.1.sz.mell.'!D88</f>
        <v>0</v>
      </c>
      <c r="K9" s="94">
        <f>'1.1.sz.mell.'!E88</f>
        <v>0</v>
      </c>
      <c r="L9" s="94">
        <f>'1.1.sz.mell.'!F88</f>
        <v>0</v>
      </c>
      <c r="M9" s="94">
        <f>'1.1.sz.mell.'!G88</f>
        <v>0</v>
      </c>
    </row>
    <row r="10" spans="1:13" ht="12.95" customHeight="1" x14ac:dyDescent="0.25">
      <c r="A10" s="95" t="s">
        <v>18</v>
      </c>
      <c r="B10" s="97" t="s">
        <v>26</v>
      </c>
      <c r="C10" s="411">
        <f>'1.1.sz.mell.'!C44</f>
        <v>0</v>
      </c>
      <c r="D10" s="411">
        <f>'1.1.sz.mell.'!D44</f>
        <v>0</v>
      </c>
      <c r="E10" s="411">
        <f>'1.1.sz.mell.'!E44</f>
        <v>0</v>
      </c>
      <c r="F10" s="411">
        <f>'1.1.sz.mell.'!F44</f>
        <v>0</v>
      </c>
      <c r="G10" s="411">
        <f>'1.1.sz.mell.'!G44</f>
        <v>0</v>
      </c>
      <c r="H10" s="96" t="s">
        <v>37</v>
      </c>
      <c r="I10" s="94">
        <f>'1.1.sz.mell.'!C89</f>
        <v>17907</v>
      </c>
      <c r="J10" s="94">
        <f>'1.1.sz.mell.'!D89</f>
        <v>0</v>
      </c>
      <c r="K10" s="94">
        <f>'1.1.sz.mell.'!E89</f>
        <v>18272</v>
      </c>
      <c r="L10" s="94">
        <f>'1.1.sz.mell.'!F89</f>
        <v>0</v>
      </c>
      <c r="M10" s="94">
        <f>'1.1.sz.mell.'!G89</f>
        <v>17766</v>
      </c>
    </row>
    <row r="11" spans="1:13" ht="12.95" customHeight="1" x14ac:dyDescent="0.25">
      <c r="A11" s="95" t="s">
        <v>25</v>
      </c>
      <c r="B11" s="96" t="s">
        <v>215</v>
      </c>
      <c r="C11" s="412"/>
      <c r="D11" s="412"/>
      <c r="E11" s="412"/>
      <c r="F11" s="412"/>
      <c r="G11" s="412"/>
      <c r="H11" s="96" t="s">
        <v>216</v>
      </c>
      <c r="I11" s="3"/>
      <c r="J11" s="3"/>
      <c r="K11" s="3"/>
      <c r="L11" s="3"/>
      <c r="M11" s="3"/>
    </row>
    <row r="12" spans="1:13" ht="12.95" customHeight="1" x14ac:dyDescent="0.25">
      <c r="A12" s="95" t="s">
        <v>27</v>
      </c>
      <c r="B12" s="96" t="s">
        <v>127</v>
      </c>
      <c r="C12" s="411">
        <f>'1.1.sz.mell.'!C27</f>
        <v>1964</v>
      </c>
      <c r="D12" s="411">
        <f>'1.1.sz.mell.'!D27</f>
        <v>0</v>
      </c>
      <c r="E12" s="411">
        <f>'1.1.sz.mell.'!E27</f>
        <v>2964</v>
      </c>
      <c r="F12" s="411">
        <f>'1.1.sz.mell.'!F27</f>
        <v>0</v>
      </c>
      <c r="G12" s="411">
        <f>'1.1.sz.mell.'!G27</f>
        <v>2956</v>
      </c>
      <c r="H12" s="98"/>
      <c r="I12" s="3"/>
      <c r="J12" s="3"/>
      <c r="K12" s="3"/>
      <c r="L12" s="3"/>
      <c r="M12" s="3"/>
    </row>
    <row r="13" spans="1:13" ht="12.95" customHeight="1" x14ac:dyDescent="0.25">
      <c r="A13" s="95" t="s">
        <v>28</v>
      </c>
      <c r="B13" s="98"/>
      <c r="C13" s="411"/>
      <c r="D13" s="411"/>
      <c r="E13" s="411"/>
      <c r="F13" s="411"/>
      <c r="G13" s="411"/>
      <c r="H13" s="98"/>
      <c r="I13" s="3"/>
      <c r="J13" s="3"/>
      <c r="K13" s="3"/>
      <c r="L13" s="3"/>
      <c r="M13" s="3"/>
    </row>
    <row r="14" spans="1:13" ht="12.95" customHeight="1" x14ac:dyDescent="0.25">
      <c r="A14" s="95" t="s">
        <v>29</v>
      </c>
      <c r="B14" s="99"/>
      <c r="C14" s="412"/>
      <c r="D14" s="412"/>
      <c r="E14" s="412"/>
      <c r="F14" s="412"/>
      <c r="G14" s="412"/>
      <c r="H14" s="98"/>
      <c r="I14" s="3"/>
      <c r="J14" s="3"/>
      <c r="K14" s="3"/>
      <c r="L14" s="3"/>
      <c r="M14" s="3"/>
    </row>
    <row r="15" spans="1:13" ht="12.95" customHeight="1" x14ac:dyDescent="0.25">
      <c r="A15" s="95" t="s">
        <v>31</v>
      </c>
      <c r="B15" s="98"/>
      <c r="C15" s="411"/>
      <c r="D15" s="411"/>
      <c r="E15" s="411"/>
      <c r="F15" s="411"/>
      <c r="G15" s="411"/>
      <c r="H15" s="98"/>
      <c r="I15" s="3"/>
      <c r="J15" s="3"/>
      <c r="K15" s="3"/>
      <c r="L15" s="3"/>
      <c r="M15" s="3"/>
    </row>
    <row r="16" spans="1:13" ht="12.95" customHeight="1" x14ac:dyDescent="0.25">
      <c r="A16" s="95" t="s">
        <v>217</v>
      </c>
      <c r="B16" s="98"/>
      <c r="C16" s="411"/>
      <c r="D16" s="411"/>
      <c r="E16" s="411"/>
      <c r="F16" s="411"/>
      <c r="G16" s="411"/>
      <c r="H16" s="98"/>
      <c r="I16" s="3"/>
      <c r="J16" s="3"/>
      <c r="K16" s="3"/>
      <c r="L16" s="3"/>
      <c r="M16" s="3"/>
    </row>
    <row r="17" spans="1:13" ht="12.95" customHeight="1" thickBot="1" x14ac:dyDescent="0.3">
      <c r="A17" s="95" t="s">
        <v>218</v>
      </c>
      <c r="B17" s="413"/>
      <c r="C17" s="414"/>
      <c r="D17" s="414"/>
      <c r="E17" s="414"/>
      <c r="F17" s="414"/>
      <c r="G17" s="414"/>
      <c r="H17" s="98"/>
      <c r="I17" s="100"/>
      <c r="J17" s="100"/>
      <c r="K17" s="100"/>
      <c r="L17" s="100"/>
      <c r="M17" s="100"/>
    </row>
    <row r="18" spans="1:13" ht="15.95" customHeight="1" thickBot="1" x14ac:dyDescent="0.3">
      <c r="A18" s="101" t="s">
        <v>219</v>
      </c>
      <c r="B18" s="102" t="s">
        <v>220</v>
      </c>
      <c r="C18" s="415">
        <f>+C6+C7+C9+C10+C12+C13+C14+C15+C16+C17</f>
        <v>23891</v>
      </c>
      <c r="D18" s="415">
        <f>+D6+D7+D9+D10+D12+D13+D14+D15+D16+D17</f>
        <v>0</v>
      </c>
      <c r="E18" s="415">
        <f>+E6+E7+E9+E10+E12+E13+E14+E15+E16+E17</f>
        <v>25256</v>
      </c>
      <c r="F18" s="415">
        <f>+F6+F7+F9+F10+F12+F13+F14+F15+F16+F17</f>
        <v>0</v>
      </c>
      <c r="G18" s="415">
        <f>+G6+G7+G9+G10+G12+G13+G14+G15+G16+G17</f>
        <v>24985</v>
      </c>
      <c r="H18" s="102" t="s">
        <v>221</v>
      </c>
      <c r="I18" s="1">
        <f>SUM(I6:I17)</f>
        <v>25725</v>
      </c>
      <c r="J18" s="1">
        <f>SUM(J6:J17)</f>
        <v>0</v>
      </c>
      <c r="K18" s="1">
        <f>SUM(K6:K17)</f>
        <v>26090</v>
      </c>
      <c r="L18" s="1">
        <f>SUM(L6:L17)</f>
        <v>0</v>
      </c>
      <c r="M18" s="1">
        <f>SUM(M6:M17)</f>
        <v>21010</v>
      </c>
    </row>
    <row r="19" spans="1:13" ht="12.95" customHeight="1" x14ac:dyDescent="0.25">
      <c r="A19" s="103" t="s">
        <v>222</v>
      </c>
      <c r="B19" s="104" t="s">
        <v>223</v>
      </c>
      <c r="C19" s="416">
        <f>+C20+C21+C22+C23</f>
        <v>2164</v>
      </c>
      <c r="D19" s="416">
        <f>+D20+D21+D22+D23</f>
        <v>0</v>
      </c>
      <c r="E19" s="416">
        <f>+E20+E21+E22+E23</f>
        <v>2134</v>
      </c>
      <c r="F19" s="416">
        <f>+F20+F21+F22+F23</f>
        <v>0</v>
      </c>
      <c r="G19" s="416">
        <f>+G20+G21+G22+G23</f>
        <v>2134</v>
      </c>
      <c r="H19" s="105" t="s">
        <v>224</v>
      </c>
      <c r="I19" s="7"/>
      <c r="J19" s="7"/>
      <c r="K19" s="7"/>
      <c r="L19" s="7"/>
      <c r="M19" s="7"/>
    </row>
    <row r="20" spans="1:13" ht="12.95" customHeight="1" x14ac:dyDescent="0.25">
      <c r="A20" s="106" t="s">
        <v>225</v>
      </c>
      <c r="B20" s="105" t="s">
        <v>226</v>
      </c>
      <c r="C20" s="417">
        <f>'1.1.sz.mell.'!C65</f>
        <v>2164</v>
      </c>
      <c r="D20" s="417">
        <f>'1.1.sz.mell.'!D65</f>
        <v>0</v>
      </c>
      <c r="E20" s="417">
        <f>'1.1.sz.mell.'!E65</f>
        <v>2134</v>
      </c>
      <c r="F20" s="417">
        <f>'1.1.sz.mell.'!F65</f>
        <v>0</v>
      </c>
      <c r="G20" s="417">
        <f>'1.1.sz.mell.'!G65</f>
        <v>2134</v>
      </c>
      <c r="H20" s="105" t="s">
        <v>227</v>
      </c>
      <c r="I20" s="8"/>
      <c r="J20" s="8"/>
      <c r="K20" s="8"/>
      <c r="L20" s="8"/>
      <c r="M20" s="8"/>
    </row>
    <row r="21" spans="1:13" ht="12.95" customHeight="1" x14ac:dyDescent="0.25">
      <c r="A21" s="106" t="s">
        <v>228</v>
      </c>
      <c r="B21" s="105" t="s">
        <v>229</v>
      </c>
      <c r="C21" s="417"/>
      <c r="D21" s="417"/>
      <c r="E21" s="417"/>
      <c r="F21" s="417"/>
      <c r="G21" s="417"/>
      <c r="H21" s="105" t="s">
        <v>230</v>
      </c>
      <c r="I21" s="8"/>
      <c r="J21" s="8"/>
      <c r="K21" s="8"/>
      <c r="L21" s="8"/>
      <c r="M21" s="8"/>
    </row>
    <row r="22" spans="1:13" ht="12.95" customHeight="1" x14ac:dyDescent="0.25">
      <c r="A22" s="106" t="s">
        <v>231</v>
      </c>
      <c r="B22" s="105" t="s">
        <v>232</v>
      </c>
      <c r="C22" s="417"/>
      <c r="D22" s="417"/>
      <c r="E22" s="417"/>
      <c r="F22" s="417"/>
      <c r="G22" s="417"/>
      <c r="H22" s="105" t="s">
        <v>233</v>
      </c>
      <c r="I22" s="8"/>
      <c r="J22" s="8"/>
      <c r="K22" s="8"/>
      <c r="L22" s="8"/>
      <c r="M22" s="8"/>
    </row>
    <row r="23" spans="1:13" ht="12.95" customHeight="1" x14ac:dyDescent="0.25">
      <c r="A23" s="106" t="s">
        <v>234</v>
      </c>
      <c r="B23" s="105" t="s">
        <v>235</v>
      </c>
      <c r="C23" s="417"/>
      <c r="D23" s="417"/>
      <c r="E23" s="417"/>
      <c r="F23" s="417"/>
      <c r="G23" s="417"/>
      <c r="H23" s="104" t="s">
        <v>236</v>
      </c>
      <c r="I23" s="8"/>
      <c r="J23" s="8"/>
      <c r="K23" s="8"/>
      <c r="L23" s="8"/>
      <c r="M23" s="8"/>
    </row>
    <row r="24" spans="1:13" ht="12.95" customHeight="1" x14ac:dyDescent="0.25">
      <c r="A24" s="106" t="s">
        <v>237</v>
      </c>
      <c r="B24" s="105" t="s">
        <v>238</v>
      </c>
      <c r="C24" s="418">
        <f>+C25+C26</f>
        <v>0</v>
      </c>
      <c r="D24" s="418">
        <f>+D25+D26</f>
        <v>0</v>
      </c>
      <c r="E24" s="418">
        <f>+E25+E26</f>
        <v>0</v>
      </c>
      <c r="F24" s="418">
        <f>+F25+F26</f>
        <v>0</v>
      </c>
      <c r="G24" s="418">
        <f>+G25+G26</f>
        <v>0</v>
      </c>
      <c r="H24" s="105" t="s">
        <v>239</v>
      </c>
      <c r="I24" s="8"/>
      <c r="J24" s="8"/>
      <c r="K24" s="8"/>
      <c r="L24" s="8"/>
      <c r="M24" s="8"/>
    </row>
    <row r="25" spans="1:13" ht="12.95" customHeight="1" x14ac:dyDescent="0.25">
      <c r="A25" s="103" t="s">
        <v>240</v>
      </c>
      <c r="B25" s="104" t="s">
        <v>241</v>
      </c>
      <c r="C25" s="419"/>
      <c r="D25" s="419"/>
      <c r="E25" s="419"/>
      <c r="F25" s="419"/>
      <c r="G25" s="419"/>
      <c r="H25" s="93" t="s">
        <v>242</v>
      </c>
      <c r="I25" s="7"/>
      <c r="J25" s="7"/>
      <c r="K25" s="7"/>
      <c r="L25" s="7"/>
      <c r="M25" s="7"/>
    </row>
    <row r="26" spans="1:13" ht="12.95" customHeight="1" thickBot="1" x14ac:dyDescent="0.3">
      <c r="A26" s="106" t="s">
        <v>243</v>
      </c>
      <c r="B26" s="105" t="s">
        <v>244</v>
      </c>
      <c r="C26" s="417"/>
      <c r="D26" s="417"/>
      <c r="E26" s="417"/>
      <c r="F26" s="417"/>
      <c r="G26" s="417"/>
      <c r="H26" s="98"/>
      <c r="I26" s="8"/>
      <c r="J26" s="8"/>
      <c r="K26" s="8"/>
      <c r="L26" s="8"/>
      <c r="M26" s="8"/>
    </row>
    <row r="27" spans="1:13" ht="15.95" customHeight="1" thickBot="1" x14ac:dyDescent="0.3">
      <c r="A27" s="101" t="s">
        <v>245</v>
      </c>
      <c r="B27" s="102" t="s">
        <v>246</v>
      </c>
      <c r="C27" s="415">
        <f>+C19+C24</f>
        <v>2164</v>
      </c>
      <c r="D27" s="415">
        <f>+D19+D24</f>
        <v>0</v>
      </c>
      <c r="E27" s="415">
        <f>+E19+E24</f>
        <v>2134</v>
      </c>
      <c r="F27" s="415">
        <f>+F19+F24</f>
        <v>0</v>
      </c>
      <c r="G27" s="415">
        <f>+G19+G24</f>
        <v>2134</v>
      </c>
      <c r="H27" s="102" t="s">
        <v>247</v>
      </c>
      <c r="I27" s="1">
        <f>SUM(I19:I26)</f>
        <v>0</v>
      </c>
      <c r="J27" s="1">
        <f>SUM(J19:J26)</f>
        <v>0</v>
      </c>
      <c r="K27" s="1">
        <f>SUM(K19:K26)</f>
        <v>0</v>
      </c>
      <c r="L27" s="1">
        <f>SUM(L19:L26)</f>
        <v>0</v>
      </c>
      <c r="M27" s="1">
        <f>SUM(M19:M26)</f>
        <v>0</v>
      </c>
    </row>
    <row r="28" spans="1:13" ht="13.5" thickBot="1" x14ac:dyDescent="0.3">
      <c r="A28" s="101" t="s">
        <v>248</v>
      </c>
      <c r="B28" s="107" t="s">
        <v>249</v>
      </c>
      <c r="C28" s="108">
        <f>+C18+C27</f>
        <v>26055</v>
      </c>
      <c r="D28" s="108">
        <f>+D18+D27</f>
        <v>0</v>
      </c>
      <c r="E28" s="108">
        <f>+E18+E27</f>
        <v>27390</v>
      </c>
      <c r="F28" s="108">
        <f>+F18+F27</f>
        <v>0</v>
      </c>
      <c r="G28" s="108">
        <f>+G18+G27</f>
        <v>27119</v>
      </c>
      <c r="H28" s="107" t="s">
        <v>250</v>
      </c>
      <c r="I28" s="108">
        <f>+I18+I27</f>
        <v>25725</v>
      </c>
      <c r="J28" s="108">
        <f>+J18+J27</f>
        <v>0</v>
      </c>
      <c r="K28" s="108">
        <f>+K18+K27</f>
        <v>26090</v>
      </c>
      <c r="L28" s="108">
        <f>+L18+L27</f>
        <v>0</v>
      </c>
      <c r="M28" s="108">
        <f>+M18+M27</f>
        <v>21010</v>
      </c>
    </row>
    <row r="29" spans="1:13" ht="13.5" thickBot="1" x14ac:dyDescent="0.3">
      <c r="A29" s="101" t="s">
        <v>251</v>
      </c>
      <c r="B29" s="107" t="s">
        <v>252</v>
      </c>
      <c r="C29" s="108">
        <f>IF(C18-I18&lt;0,I18-C18,"-")</f>
        <v>1834</v>
      </c>
      <c r="D29" s="108" t="str">
        <f>IF(D18-N18&lt;0,N18-D18,"-")</f>
        <v>-</v>
      </c>
      <c r="E29" s="108" t="str">
        <f>IF(E18-O18&lt;0,O18-E18,"-")</f>
        <v>-</v>
      </c>
      <c r="F29" s="108" t="str">
        <f>IF(F18-P18&lt;0,P18-F18,"-")</f>
        <v>-</v>
      </c>
      <c r="G29" s="108" t="str">
        <f>IF(G18-Q18&lt;0,Q18-G18,"-")</f>
        <v>-</v>
      </c>
      <c r="H29" s="107" t="s">
        <v>253</v>
      </c>
      <c r="I29" s="108" t="str">
        <f>IF(C18-I18&gt;0,C18-I18,"-")</f>
        <v>-</v>
      </c>
      <c r="J29" s="108" t="str">
        <f>IF(D18-J18&gt;0,D18-J18,"-")</f>
        <v>-</v>
      </c>
      <c r="K29" s="108" t="str">
        <f>IF(E18-K18&gt;0,E18-K18,"-")</f>
        <v>-</v>
      </c>
      <c r="L29" s="108" t="str">
        <f>IF(F18-L18&gt;0,F18-L18,"-")</f>
        <v>-</v>
      </c>
      <c r="M29" s="108">
        <f>IF(G18-M18&gt;0,G18-M18,"-")</f>
        <v>3975</v>
      </c>
    </row>
    <row r="30" spans="1:13" ht="13.5" thickBot="1" x14ac:dyDescent="0.3">
      <c r="A30" s="101" t="s">
        <v>254</v>
      </c>
      <c r="B30" s="107" t="s">
        <v>255</v>
      </c>
      <c r="C30" s="108" t="str">
        <f>IF(C18+C19-I28&lt;0,I28-(C18+C19),"-")</f>
        <v>-</v>
      </c>
      <c r="D30" s="108" t="str">
        <f>IF(D18+D19-N28&lt;0,N28-(D18+D19),"-")</f>
        <v>-</v>
      </c>
      <c r="E30" s="108" t="str">
        <f>IF(E18+E19-O28&lt;0,O28-(E18+E19),"-")</f>
        <v>-</v>
      </c>
      <c r="F30" s="108" t="str">
        <f>IF(F18+F19-P28&lt;0,P28-(F18+F19),"-")</f>
        <v>-</v>
      </c>
      <c r="G30" s="108" t="str">
        <f>IF(G18+G19-Q28&lt;0,Q28-(G18+G19),"-")</f>
        <v>-</v>
      </c>
      <c r="H30" s="107" t="s">
        <v>256</v>
      </c>
      <c r="I30" s="108">
        <f>IF(C18+C19-I28&gt;0,C18+C19-I28,"-")</f>
        <v>330</v>
      </c>
      <c r="J30" s="108" t="str">
        <f>IF(D18+D19-J28&gt;0,D18+D19-J28,"-")</f>
        <v>-</v>
      </c>
      <c r="K30" s="108">
        <f>IF(E18+E19-K28&gt;0,E18+E19-K28,"-")</f>
        <v>1300</v>
      </c>
      <c r="L30" s="108" t="str">
        <f>IF(F18+F19-L28&gt;0,F18+F19-L28,"-")</f>
        <v>-</v>
      </c>
      <c r="M30" s="108">
        <f>IF(G18+G19-M28&gt;0,G18+G19-M28,"-")</f>
        <v>6109</v>
      </c>
    </row>
    <row r="31" spans="1:13" ht="18.75" x14ac:dyDescent="0.25">
      <c r="B31" s="435"/>
      <c r="C31" s="435"/>
      <c r="D31" s="435"/>
      <c r="E31" s="435"/>
      <c r="F31" s="435"/>
      <c r="G31" s="435"/>
      <c r="H31" s="435"/>
    </row>
    <row r="32" spans="1:13" ht="31.5" customHeight="1" x14ac:dyDescent="0.25">
      <c r="B32" s="436" t="s">
        <v>295</v>
      </c>
      <c r="C32" s="436"/>
      <c r="D32" s="436"/>
      <c r="E32" s="436"/>
      <c r="F32" s="436"/>
      <c r="G32" s="436"/>
      <c r="H32" s="436"/>
      <c r="I32" s="436"/>
      <c r="J32" s="436"/>
      <c r="K32" s="436"/>
      <c r="L32" s="80"/>
      <c r="M32" s="80"/>
    </row>
    <row r="33" spans="1:13" ht="14.25" thickBot="1" x14ac:dyDescent="0.3">
      <c r="I33" s="82"/>
      <c r="J33" s="82"/>
      <c r="K33" s="82"/>
      <c r="L33" s="82" t="s">
        <v>209</v>
      </c>
      <c r="M33" s="82" t="s">
        <v>209</v>
      </c>
    </row>
    <row r="34" spans="1:13" ht="13.5" thickBot="1" x14ac:dyDescent="0.3">
      <c r="A34" s="437" t="s">
        <v>77</v>
      </c>
      <c r="B34" s="83" t="s">
        <v>0</v>
      </c>
      <c r="C34" s="84"/>
      <c r="D34" s="84"/>
      <c r="E34" s="84"/>
      <c r="F34" s="84"/>
      <c r="G34" s="84"/>
      <c r="H34" s="83" t="s">
        <v>32</v>
      </c>
      <c r="I34" s="85"/>
      <c r="J34" s="85"/>
      <c r="K34" s="85"/>
      <c r="L34" s="85"/>
      <c r="M34" s="85"/>
    </row>
    <row r="35" spans="1:13" s="87" customFormat="1" ht="60.75" thickBot="1" x14ac:dyDescent="0.3">
      <c r="A35" s="438"/>
      <c r="B35" s="86" t="s">
        <v>210</v>
      </c>
      <c r="C35" s="19" t="s">
        <v>626</v>
      </c>
      <c r="D35" s="19" t="s">
        <v>627</v>
      </c>
      <c r="E35" s="19" t="s">
        <v>291</v>
      </c>
      <c r="F35" s="19" t="s">
        <v>628</v>
      </c>
      <c r="G35" s="19" t="s">
        <v>292</v>
      </c>
      <c r="H35" s="86" t="s">
        <v>210</v>
      </c>
      <c r="I35" s="19" t="s">
        <v>626</v>
      </c>
      <c r="J35" s="19" t="s">
        <v>627</v>
      </c>
      <c r="K35" s="19" t="s">
        <v>291</v>
      </c>
      <c r="L35" s="19" t="s">
        <v>628</v>
      </c>
      <c r="M35" s="19" t="s">
        <v>292</v>
      </c>
    </row>
    <row r="36" spans="1:13" s="87" customFormat="1" ht="13.5" thickBot="1" x14ac:dyDescent="0.3">
      <c r="A36" s="88">
        <v>1</v>
      </c>
      <c r="B36" s="89">
        <v>2</v>
      </c>
      <c r="C36" s="409">
        <v>3</v>
      </c>
      <c r="D36" s="409">
        <v>3</v>
      </c>
      <c r="E36" s="409">
        <v>3</v>
      </c>
      <c r="F36" s="409">
        <v>3</v>
      </c>
      <c r="G36" s="409">
        <v>3</v>
      </c>
      <c r="H36" s="89">
        <v>4</v>
      </c>
      <c r="I36" s="90">
        <v>5</v>
      </c>
      <c r="J36" s="90">
        <v>5</v>
      </c>
      <c r="K36" s="90">
        <v>5</v>
      </c>
      <c r="L36" s="90">
        <v>5</v>
      </c>
      <c r="M36" s="90">
        <v>5</v>
      </c>
    </row>
    <row r="37" spans="1:13" ht="12.95" customHeight="1" x14ac:dyDescent="0.25">
      <c r="A37" s="92" t="s">
        <v>1</v>
      </c>
      <c r="B37" s="93" t="s">
        <v>257</v>
      </c>
      <c r="C37" s="410">
        <f>'1.1.sz.mell.'!C13</f>
        <v>0</v>
      </c>
      <c r="D37" s="410">
        <f>'1.1.sz.mell.'!D13</f>
        <v>0</v>
      </c>
      <c r="E37" s="410">
        <f>'1.1.sz.mell.'!E13</f>
        <v>0</v>
      </c>
      <c r="F37" s="410">
        <f>'1.1.sz.mell.'!F13</f>
        <v>0</v>
      </c>
      <c r="G37" s="410">
        <f>'1.1.sz.mell.'!G13</f>
        <v>0</v>
      </c>
      <c r="H37" s="93" t="s">
        <v>38</v>
      </c>
      <c r="I37" s="94">
        <f>'1.1.sz.mell.'!C91</f>
        <v>330</v>
      </c>
      <c r="J37" s="94">
        <f>'1.1.sz.mell.'!D91</f>
        <v>0</v>
      </c>
      <c r="K37" s="94">
        <f>'1.1.sz.mell.'!E91</f>
        <v>406</v>
      </c>
      <c r="L37" s="94">
        <f>'1.1.sz.mell.'!F91</f>
        <v>0</v>
      </c>
      <c r="M37" s="94">
        <f>'1.1.sz.mell.'!G91</f>
        <v>406</v>
      </c>
    </row>
    <row r="38" spans="1:13" x14ac:dyDescent="0.25">
      <c r="A38" s="95" t="s">
        <v>6</v>
      </c>
      <c r="B38" s="96" t="s">
        <v>258</v>
      </c>
      <c r="C38" s="411"/>
      <c r="D38" s="411"/>
      <c r="E38" s="411"/>
      <c r="F38" s="411"/>
      <c r="G38" s="411"/>
      <c r="H38" s="96" t="s">
        <v>259</v>
      </c>
      <c r="I38" s="3"/>
      <c r="J38" s="3"/>
      <c r="K38" s="3"/>
      <c r="L38" s="3"/>
      <c r="M38" s="3"/>
    </row>
    <row r="39" spans="1:13" ht="12.95" customHeight="1" x14ac:dyDescent="0.25">
      <c r="A39" s="95" t="s">
        <v>12</v>
      </c>
      <c r="B39" s="96" t="s">
        <v>260</v>
      </c>
      <c r="C39" s="411">
        <f>'1.1.sz.mell.'!C38</f>
        <v>0</v>
      </c>
      <c r="D39" s="411">
        <f>'1.1.sz.mell.'!D38</f>
        <v>0</v>
      </c>
      <c r="E39" s="411">
        <f>'1.1.sz.mell.'!E38</f>
        <v>0</v>
      </c>
      <c r="F39" s="411">
        <f>'1.1.sz.mell.'!F38</f>
        <v>0</v>
      </c>
      <c r="G39" s="411">
        <f>'1.1.sz.mell.'!G38</f>
        <v>0</v>
      </c>
      <c r="H39" s="96" t="s">
        <v>39</v>
      </c>
      <c r="I39" s="3"/>
      <c r="J39" s="3"/>
      <c r="K39" s="3"/>
      <c r="L39" s="3"/>
      <c r="M39" s="3"/>
    </row>
    <row r="40" spans="1:13" ht="12.95" customHeight="1" x14ac:dyDescent="0.25">
      <c r="A40" s="95" t="s">
        <v>14</v>
      </c>
      <c r="B40" s="96" t="s">
        <v>261</v>
      </c>
      <c r="C40" s="411"/>
      <c r="D40" s="411"/>
      <c r="E40" s="411"/>
      <c r="F40" s="411"/>
      <c r="G40" s="411"/>
      <c r="H40" s="96" t="s">
        <v>262</v>
      </c>
      <c r="I40" s="3"/>
      <c r="J40" s="3"/>
      <c r="K40" s="3"/>
      <c r="L40" s="3"/>
      <c r="M40" s="3"/>
    </row>
    <row r="41" spans="1:13" ht="12.75" customHeight="1" x14ac:dyDescent="0.25">
      <c r="A41" s="95" t="s">
        <v>18</v>
      </c>
      <c r="B41" s="96" t="s">
        <v>263</v>
      </c>
      <c r="C41" s="411"/>
      <c r="D41" s="411"/>
      <c r="E41" s="411"/>
      <c r="F41" s="411"/>
      <c r="G41" s="411"/>
      <c r="H41" s="96" t="s">
        <v>200</v>
      </c>
      <c r="I41" s="3">
        <f>'1.1.sz.mell.'!C95</f>
        <v>0</v>
      </c>
      <c r="J41" s="3">
        <f>'1.1.sz.mell.'!D95</f>
        <v>0</v>
      </c>
      <c r="K41" s="3">
        <f>'1.1.sz.mell.'!E95</f>
        <v>0</v>
      </c>
      <c r="L41" s="3">
        <f>'1.1.sz.mell.'!F95</f>
        <v>0</v>
      </c>
      <c r="M41" s="3">
        <f>'1.1.sz.mell.'!G95</f>
        <v>0</v>
      </c>
    </row>
    <row r="42" spans="1:13" ht="12.95" customHeight="1" x14ac:dyDescent="0.25">
      <c r="A42" s="95" t="s">
        <v>25</v>
      </c>
      <c r="B42" s="96" t="s">
        <v>264</v>
      </c>
      <c r="C42" s="412"/>
      <c r="D42" s="412"/>
      <c r="E42" s="412"/>
      <c r="F42" s="412"/>
      <c r="G42" s="412"/>
      <c r="H42" s="98"/>
      <c r="I42" s="3"/>
      <c r="J42" s="3"/>
      <c r="K42" s="3"/>
      <c r="L42" s="3"/>
      <c r="M42" s="3"/>
    </row>
    <row r="43" spans="1:13" ht="12.95" customHeight="1" x14ac:dyDescent="0.25">
      <c r="A43" s="95" t="s">
        <v>27</v>
      </c>
      <c r="B43" s="98"/>
      <c r="C43" s="411"/>
      <c r="D43" s="411"/>
      <c r="E43" s="411"/>
      <c r="F43" s="411"/>
      <c r="G43" s="411"/>
      <c r="H43" s="98"/>
      <c r="I43" s="3"/>
      <c r="J43" s="3"/>
      <c r="K43" s="3"/>
      <c r="L43" s="3"/>
      <c r="M43" s="3"/>
    </row>
    <row r="44" spans="1:13" ht="12.95" customHeight="1" x14ac:dyDescent="0.25">
      <c r="A44" s="95" t="s">
        <v>28</v>
      </c>
      <c r="B44" s="98"/>
      <c r="C44" s="411"/>
      <c r="D44" s="411"/>
      <c r="E44" s="411"/>
      <c r="F44" s="411"/>
      <c r="G44" s="411"/>
      <c r="H44" s="98"/>
      <c r="I44" s="3"/>
      <c r="J44" s="3"/>
      <c r="K44" s="3"/>
      <c r="L44" s="3"/>
      <c r="M44" s="3"/>
    </row>
    <row r="45" spans="1:13" ht="12.95" customHeight="1" x14ac:dyDescent="0.25">
      <c r="A45" s="95" t="s">
        <v>29</v>
      </c>
      <c r="B45" s="98"/>
      <c r="C45" s="412"/>
      <c r="D45" s="412"/>
      <c r="E45" s="412"/>
      <c r="F45" s="412"/>
      <c r="G45" s="412"/>
      <c r="H45" s="98"/>
      <c r="I45" s="3"/>
      <c r="J45" s="3"/>
      <c r="K45" s="3"/>
      <c r="L45" s="3"/>
      <c r="M45" s="3"/>
    </row>
    <row r="46" spans="1:13" x14ac:dyDescent="0.25">
      <c r="A46" s="95" t="s">
        <v>31</v>
      </c>
      <c r="B46" s="98"/>
      <c r="C46" s="412"/>
      <c r="D46" s="412"/>
      <c r="E46" s="412"/>
      <c r="F46" s="412"/>
      <c r="G46" s="412"/>
      <c r="H46" s="98"/>
      <c r="I46" s="3"/>
      <c r="J46" s="3"/>
      <c r="K46" s="3"/>
      <c r="L46" s="3"/>
      <c r="M46" s="3"/>
    </row>
    <row r="47" spans="1:13" ht="12.95" customHeight="1" thickBot="1" x14ac:dyDescent="0.3">
      <c r="A47" s="109" t="s">
        <v>217</v>
      </c>
      <c r="B47" s="420"/>
      <c r="C47" s="421"/>
      <c r="D47" s="421"/>
      <c r="E47" s="421"/>
      <c r="F47" s="421"/>
      <c r="G47" s="421"/>
      <c r="H47" s="110" t="s">
        <v>216</v>
      </c>
      <c r="I47" s="111"/>
      <c r="J47" s="111"/>
      <c r="K47" s="111"/>
      <c r="L47" s="111"/>
      <c r="M47" s="111"/>
    </row>
    <row r="48" spans="1:13" ht="15.95" customHeight="1" thickBot="1" x14ac:dyDescent="0.3">
      <c r="A48" s="101" t="s">
        <v>218</v>
      </c>
      <c r="B48" s="102" t="s">
        <v>265</v>
      </c>
      <c r="C48" s="415">
        <f>+C37+C39+C40+C42+C43+C44+C45+C46+C47</f>
        <v>0</v>
      </c>
      <c r="D48" s="415">
        <f>+D37+D39+D40+D42+D43+D44+D45+D46+D47</f>
        <v>0</v>
      </c>
      <c r="E48" s="415">
        <f>+E37+E39+E40+E42+E43+E44+E45+E46+E47</f>
        <v>0</v>
      </c>
      <c r="F48" s="415">
        <f>+F37+F39+F40+F42+F43+F44+F45+F46+F47</f>
        <v>0</v>
      </c>
      <c r="G48" s="415">
        <f>+G37+G39+G40+G42+G43+G44+G45+G46+G47</f>
        <v>0</v>
      </c>
      <c r="H48" s="102" t="s">
        <v>266</v>
      </c>
      <c r="I48" s="1">
        <f>+I37+I39+I41+I42+I43+I44+I45+I46+I47</f>
        <v>330</v>
      </c>
      <c r="J48" s="1">
        <f>+J37+J39+J41+J42+J43+J44+J45+J46+J47</f>
        <v>0</v>
      </c>
      <c r="K48" s="1">
        <f>+K37+K39+K41+K42+K43+K44+K45+K46+K47</f>
        <v>406</v>
      </c>
      <c r="L48" s="1">
        <f>+L37+L39+L41+L42+L43+L44+L45+L46+L47</f>
        <v>0</v>
      </c>
      <c r="M48" s="1">
        <f>+M37+M39+M41+M42+M43+M44+M45+M46+M47</f>
        <v>406</v>
      </c>
    </row>
    <row r="49" spans="1:13" ht="12.95" customHeight="1" x14ac:dyDescent="0.25">
      <c r="A49" s="92" t="s">
        <v>219</v>
      </c>
      <c r="B49" s="422" t="s">
        <v>267</v>
      </c>
      <c r="C49" s="423">
        <f>+C50+C51+C52+C53+C54</f>
        <v>0</v>
      </c>
      <c r="D49" s="423">
        <f>+D50+D51+D52+D53+D54</f>
        <v>0</v>
      </c>
      <c r="E49" s="423">
        <f>+E50+E51+E52+E53+E54</f>
        <v>0</v>
      </c>
      <c r="F49" s="423">
        <f>+F50+F51+F52+F53+F54</f>
        <v>0</v>
      </c>
      <c r="G49" s="423">
        <f>+G50+G51+G52+G53+G54</f>
        <v>0</v>
      </c>
      <c r="H49" s="105" t="s">
        <v>224</v>
      </c>
      <c r="I49" s="6"/>
      <c r="J49" s="6"/>
      <c r="K49" s="6"/>
      <c r="L49" s="6"/>
      <c r="M49" s="6"/>
    </row>
    <row r="50" spans="1:13" ht="12.95" customHeight="1" x14ac:dyDescent="0.25">
      <c r="A50" s="95" t="s">
        <v>222</v>
      </c>
      <c r="B50" s="424" t="s">
        <v>30</v>
      </c>
      <c r="C50" s="417"/>
      <c r="D50" s="417"/>
      <c r="E50" s="417"/>
      <c r="F50" s="417"/>
      <c r="G50" s="417"/>
      <c r="H50" s="105" t="s">
        <v>268</v>
      </c>
      <c r="I50" s="8"/>
      <c r="J50" s="8"/>
      <c r="K50" s="8"/>
      <c r="L50" s="8"/>
      <c r="M50" s="8"/>
    </row>
    <row r="51" spans="1:13" ht="12.95" customHeight="1" x14ac:dyDescent="0.25">
      <c r="A51" s="92" t="s">
        <v>225</v>
      </c>
      <c r="B51" s="424" t="s">
        <v>269</v>
      </c>
      <c r="C51" s="417"/>
      <c r="D51" s="417"/>
      <c r="E51" s="417"/>
      <c r="F51" s="417"/>
      <c r="G51" s="417"/>
      <c r="H51" s="105" t="s">
        <v>230</v>
      </c>
      <c r="I51" s="8"/>
      <c r="J51" s="8"/>
      <c r="K51" s="8"/>
      <c r="L51" s="8"/>
      <c r="M51" s="8"/>
    </row>
    <row r="52" spans="1:13" ht="12.95" customHeight="1" x14ac:dyDescent="0.25">
      <c r="A52" s="95" t="s">
        <v>228</v>
      </c>
      <c r="B52" s="424" t="s">
        <v>270</v>
      </c>
      <c r="C52" s="417"/>
      <c r="D52" s="417"/>
      <c r="E52" s="417"/>
      <c r="F52" s="417"/>
      <c r="G52" s="417"/>
      <c r="H52" s="105" t="s">
        <v>233</v>
      </c>
      <c r="I52" s="8"/>
      <c r="J52" s="8"/>
      <c r="K52" s="8"/>
      <c r="L52" s="8"/>
      <c r="M52" s="8"/>
    </row>
    <row r="53" spans="1:13" ht="12.95" customHeight="1" x14ac:dyDescent="0.25">
      <c r="A53" s="92" t="s">
        <v>231</v>
      </c>
      <c r="B53" s="424" t="s">
        <v>271</v>
      </c>
      <c r="C53" s="417"/>
      <c r="D53" s="417"/>
      <c r="E53" s="417"/>
      <c r="F53" s="417"/>
      <c r="G53" s="417"/>
      <c r="H53" s="104" t="s">
        <v>236</v>
      </c>
      <c r="I53" s="8"/>
      <c r="J53" s="8"/>
      <c r="K53" s="8"/>
      <c r="L53" s="8"/>
      <c r="M53" s="8"/>
    </row>
    <row r="54" spans="1:13" ht="12.95" customHeight="1" x14ac:dyDescent="0.25">
      <c r="A54" s="95" t="s">
        <v>234</v>
      </c>
      <c r="B54" s="425" t="s">
        <v>272</v>
      </c>
      <c r="C54" s="417"/>
      <c r="D54" s="417"/>
      <c r="E54" s="417"/>
      <c r="F54" s="417"/>
      <c r="G54" s="417"/>
      <c r="H54" s="105" t="s">
        <v>273</v>
      </c>
      <c r="I54" s="8"/>
      <c r="J54" s="8"/>
      <c r="K54" s="8"/>
      <c r="L54" s="8"/>
      <c r="M54" s="8"/>
    </row>
    <row r="55" spans="1:13" ht="12.95" customHeight="1" x14ac:dyDescent="0.25">
      <c r="A55" s="92" t="s">
        <v>237</v>
      </c>
      <c r="B55" s="426" t="s">
        <v>274</v>
      </c>
      <c r="C55" s="418">
        <f>+C56+C57+C58+C59+C60</f>
        <v>0</v>
      </c>
      <c r="D55" s="418">
        <f>+D56+D57+D58+D59+D60</f>
        <v>0</v>
      </c>
      <c r="E55" s="418">
        <f>+E56+E57+E58+E59+E60</f>
        <v>0</v>
      </c>
      <c r="F55" s="418">
        <f>+F56+F57+F58+F59+F60</f>
        <v>0</v>
      </c>
      <c r="G55" s="418">
        <f>+G56+G57+G58+G59+G60</f>
        <v>0</v>
      </c>
      <c r="H55" s="112" t="s">
        <v>242</v>
      </c>
      <c r="I55" s="8"/>
      <c r="J55" s="8"/>
      <c r="K55" s="8"/>
      <c r="L55" s="8"/>
      <c r="M55" s="8"/>
    </row>
    <row r="56" spans="1:13" ht="12.95" customHeight="1" x14ac:dyDescent="0.25">
      <c r="A56" s="95" t="s">
        <v>240</v>
      </c>
      <c r="B56" s="425" t="s">
        <v>275</v>
      </c>
      <c r="C56" s="417"/>
      <c r="D56" s="417"/>
      <c r="E56" s="417"/>
      <c r="F56" s="417"/>
      <c r="G56" s="417"/>
      <c r="H56" s="112" t="s">
        <v>276</v>
      </c>
      <c r="I56" s="8"/>
      <c r="J56" s="8"/>
      <c r="K56" s="8"/>
      <c r="L56" s="8"/>
      <c r="M56" s="8"/>
    </row>
    <row r="57" spans="1:13" ht="12.95" customHeight="1" x14ac:dyDescent="0.25">
      <c r="A57" s="92" t="s">
        <v>243</v>
      </c>
      <c r="B57" s="425" t="s">
        <v>277</v>
      </c>
      <c r="C57" s="417"/>
      <c r="D57" s="417"/>
      <c r="E57" s="417"/>
      <c r="F57" s="417"/>
      <c r="G57" s="417"/>
      <c r="H57" s="113"/>
      <c r="I57" s="8"/>
      <c r="J57" s="8"/>
      <c r="K57" s="8"/>
      <c r="L57" s="8"/>
      <c r="M57" s="8"/>
    </row>
    <row r="58" spans="1:13" ht="12.95" customHeight="1" x14ac:dyDescent="0.25">
      <c r="A58" s="95" t="s">
        <v>245</v>
      </c>
      <c r="B58" s="424" t="s">
        <v>278</v>
      </c>
      <c r="C58" s="417"/>
      <c r="D58" s="417"/>
      <c r="E58" s="417"/>
      <c r="F58" s="417"/>
      <c r="G58" s="417"/>
      <c r="H58" s="114"/>
      <c r="I58" s="8"/>
      <c r="J58" s="8"/>
      <c r="K58" s="8"/>
      <c r="L58" s="8"/>
      <c r="M58" s="8"/>
    </row>
    <row r="59" spans="1:13" ht="12.95" customHeight="1" x14ac:dyDescent="0.25">
      <c r="A59" s="92" t="s">
        <v>248</v>
      </c>
      <c r="B59" s="427" t="s">
        <v>279</v>
      </c>
      <c r="C59" s="417"/>
      <c r="D59" s="417"/>
      <c r="E59" s="417"/>
      <c r="F59" s="417"/>
      <c r="G59" s="417"/>
      <c r="H59" s="98"/>
      <c r="I59" s="8"/>
      <c r="J59" s="8"/>
      <c r="K59" s="8"/>
      <c r="L59" s="8"/>
      <c r="M59" s="8"/>
    </row>
    <row r="60" spans="1:13" ht="12.95" customHeight="1" thickBot="1" x14ac:dyDescent="0.3">
      <c r="A60" s="95" t="s">
        <v>251</v>
      </c>
      <c r="B60" s="428" t="s">
        <v>280</v>
      </c>
      <c r="C60" s="417"/>
      <c r="D60" s="417"/>
      <c r="E60" s="417"/>
      <c r="F60" s="417"/>
      <c r="G60" s="417"/>
      <c r="H60" s="114"/>
      <c r="I60" s="8"/>
      <c r="J60" s="8"/>
      <c r="K60" s="8"/>
      <c r="L60" s="8"/>
      <c r="M60" s="8"/>
    </row>
    <row r="61" spans="1:13" ht="21.75" customHeight="1" thickBot="1" x14ac:dyDescent="0.3">
      <c r="A61" s="101" t="s">
        <v>254</v>
      </c>
      <c r="B61" s="102" t="s">
        <v>281</v>
      </c>
      <c r="C61" s="415">
        <f>+C49+C55</f>
        <v>0</v>
      </c>
      <c r="D61" s="415">
        <f>+D49+D55</f>
        <v>0</v>
      </c>
      <c r="E61" s="415">
        <f>+E49+E55</f>
        <v>0</v>
      </c>
      <c r="F61" s="415">
        <f>+F49+F55</f>
        <v>0</v>
      </c>
      <c r="G61" s="415">
        <f>+G49+G55</f>
        <v>0</v>
      </c>
      <c r="H61" s="102" t="s">
        <v>282</v>
      </c>
      <c r="I61" s="1">
        <f>SUM(I49:I60)</f>
        <v>0</v>
      </c>
      <c r="J61" s="1">
        <f>SUM(J49:J60)</f>
        <v>0</v>
      </c>
      <c r="K61" s="1">
        <f>SUM(K49:K60)</f>
        <v>0</v>
      </c>
      <c r="L61" s="1">
        <f>SUM(L49:L60)</f>
        <v>0</v>
      </c>
      <c r="M61" s="1">
        <f>SUM(M49:M60)</f>
        <v>0</v>
      </c>
    </row>
    <row r="62" spans="1:13" ht="13.5" thickBot="1" x14ac:dyDescent="0.3">
      <c r="A62" s="101" t="s">
        <v>283</v>
      </c>
      <c r="B62" s="107" t="s">
        <v>284</v>
      </c>
      <c r="C62" s="108">
        <f>+C48+C61</f>
        <v>0</v>
      </c>
      <c r="D62" s="108">
        <f>+D48+D61</f>
        <v>0</v>
      </c>
      <c r="E62" s="108">
        <f>+E48+E61</f>
        <v>0</v>
      </c>
      <c r="F62" s="108">
        <f>+F48+F61</f>
        <v>0</v>
      </c>
      <c r="G62" s="108">
        <f>+G48+G61</f>
        <v>0</v>
      </c>
      <c r="H62" s="107" t="s">
        <v>285</v>
      </c>
      <c r="I62" s="108">
        <f>+I48+I61</f>
        <v>330</v>
      </c>
      <c r="J62" s="108">
        <f>+J48+J61</f>
        <v>0</v>
      </c>
      <c r="K62" s="108">
        <f>+K48+K61</f>
        <v>406</v>
      </c>
      <c r="L62" s="108">
        <f>+L48+L61</f>
        <v>0</v>
      </c>
      <c r="M62" s="108">
        <f>+M48+M61</f>
        <v>406</v>
      </c>
    </row>
    <row r="63" spans="1:13" ht="13.5" thickBot="1" x14ac:dyDescent="0.3">
      <c r="A63" s="101" t="s">
        <v>286</v>
      </c>
      <c r="B63" s="107" t="s">
        <v>252</v>
      </c>
      <c r="C63" s="108">
        <f>IF(C48-I48&lt;0,I48-C48,"-")</f>
        <v>330</v>
      </c>
      <c r="D63" s="108" t="str">
        <f>IF(D48-N48&lt;0,N48-D48,"-")</f>
        <v>-</v>
      </c>
      <c r="E63" s="108" t="str">
        <f>IF(E48-O48&lt;0,O48-E48,"-")</f>
        <v>-</v>
      </c>
      <c r="F63" s="108" t="str">
        <f>IF(F48-P48&lt;0,P48-F48,"-")</f>
        <v>-</v>
      </c>
      <c r="G63" s="108" t="str">
        <f>IF(G48-Q48&lt;0,Q48-G48,"-")</f>
        <v>-</v>
      </c>
      <c r="H63" s="107" t="s">
        <v>253</v>
      </c>
      <c r="I63" s="108" t="str">
        <f>IF(C48-I48&gt;0,C48-I48,"-")</f>
        <v>-</v>
      </c>
      <c r="J63" s="108" t="str">
        <f>IF(D48-J48&gt;0,D48-J48,"-")</f>
        <v>-</v>
      </c>
      <c r="K63" s="108" t="str">
        <f>IF(E48-K48&gt;0,E48-K48,"-")</f>
        <v>-</v>
      </c>
      <c r="L63" s="108" t="str">
        <f>IF(F48-L48&gt;0,F48-L48,"-")</f>
        <v>-</v>
      </c>
      <c r="M63" s="108" t="str">
        <f>IF(G48-M48&gt;0,G48-M48,"-")</f>
        <v>-</v>
      </c>
    </row>
    <row r="64" spans="1:13" ht="13.5" thickBot="1" x14ac:dyDescent="0.3">
      <c r="A64" s="101" t="s">
        <v>287</v>
      </c>
      <c r="B64" s="107" t="s">
        <v>255</v>
      </c>
      <c r="C64" s="108">
        <f>IF(C48+C49-I62&lt;0,I62-(C48+C49),"-")</f>
        <v>330</v>
      </c>
      <c r="D64" s="108" t="str">
        <f>IF(D48+D49-N62&lt;0,N62-(D48+D49),"-")</f>
        <v>-</v>
      </c>
      <c r="E64" s="108" t="str">
        <f>IF(E48+E49-O62&lt;0,O62-(E48+E49),"-")</f>
        <v>-</v>
      </c>
      <c r="F64" s="108" t="str">
        <f>IF(F48+F49-P62&lt;0,P62-(F48+F49),"-")</f>
        <v>-</v>
      </c>
      <c r="G64" s="108" t="str">
        <f>IF(G48+G49-Q62&lt;0,Q62-(G48+G49),"-")</f>
        <v>-</v>
      </c>
      <c r="H64" s="107" t="s">
        <v>256</v>
      </c>
      <c r="I64" s="108" t="str">
        <f>IF(C48+C49-I62&gt;0,C48+C49-I62,"-")</f>
        <v>-</v>
      </c>
      <c r="J64" s="108" t="str">
        <f>IF(D48+D49-J62&gt;0,D48+D49-J62,"-")</f>
        <v>-</v>
      </c>
      <c r="K64" s="108" t="str">
        <f>IF(E48+E49-K62&gt;0,E48+E49-K62,"-")</f>
        <v>-</v>
      </c>
      <c r="L64" s="108" t="str">
        <f>IF(F48+F49-L62&gt;0,F48+F49-L62,"-")</f>
        <v>-</v>
      </c>
      <c r="M64" s="108" t="str">
        <f>IF(G48+G49-M62&gt;0,G48+G49-M62,"-")</f>
        <v>-</v>
      </c>
    </row>
    <row r="65" spans="1:13" ht="13.5" thickBot="1" x14ac:dyDescent="0.3">
      <c r="A65" s="101" t="s">
        <v>290</v>
      </c>
      <c r="B65" s="107" t="s">
        <v>289</v>
      </c>
      <c r="C65" s="108">
        <f>SUM(C62,C28)</f>
        <v>26055</v>
      </c>
      <c r="D65" s="108">
        <f>SUM(D62,D28)</f>
        <v>0</v>
      </c>
      <c r="E65" s="108">
        <f>SUM(E62,E28)</f>
        <v>27390</v>
      </c>
      <c r="F65" s="108">
        <f>SUM(F62,F28)</f>
        <v>0</v>
      </c>
      <c r="G65" s="108">
        <f>SUM(G62,G28)</f>
        <v>27119</v>
      </c>
      <c r="H65" s="107" t="s">
        <v>288</v>
      </c>
      <c r="I65" s="108">
        <f>SUM(I62,I28)</f>
        <v>26055</v>
      </c>
      <c r="J65" s="108">
        <f>SUM(J62,J28)</f>
        <v>0</v>
      </c>
      <c r="K65" s="108">
        <f>SUM(K62,K28)</f>
        <v>26496</v>
      </c>
      <c r="L65" s="108">
        <f>SUM(L62,L28)</f>
        <v>0</v>
      </c>
      <c r="M65" s="108">
        <f>SUM(M62,M28)</f>
        <v>21416</v>
      </c>
    </row>
  </sheetData>
  <mergeCells count="4">
    <mergeCell ref="A3:A4"/>
    <mergeCell ref="B31:H31"/>
    <mergeCell ref="B32:K32"/>
    <mergeCell ref="A34:A3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orientation="landscape" verticalDpi="300" r:id="rId1"/>
  <headerFooter alignWithMargins="0">
    <oddHeader xml:space="preserve">&amp;R&amp;"Times New Roman CE,Félkövér dőlt"&amp;14 2. sz.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2" topLeftCell="A3" activePane="bottomLeft" state="frozen"/>
      <selection pane="bottomLeft" activeCell="C2" sqref="C2"/>
    </sheetView>
  </sheetViews>
  <sheetFormatPr defaultColWidth="19.140625" defaultRowHeight="12.75" x14ac:dyDescent="0.2"/>
  <cols>
    <col min="1" max="1" width="9.7109375" style="130" bestFit="1" customWidth="1"/>
    <col min="2" max="2" width="70.140625" style="130" bestFit="1" customWidth="1"/>
    <col min="3" max="3" width="14.28515625" style="130" customWidth="1"/>
    <col min="4" max="253" width="9.140625" style="130" customWidth="1"/>
    <col min="254" max="254" width="8.140625" style="130" customWidth="1"/>
    <col min="255" max="255" width="82" style="130" customWidth="1"/>
    <col min="256" max="16384" width="19.140625" style="130"/>
  </cols>
  <sheetData>
    <row r="1" spans="1:3" s="139" customFormat="1" ht="15.75" x14ac:dyDescent="0.2">
      <c r="A1" s="137" t="s">
        <v>334</v>
      </c>
      <c r="B1" s="137" t="s">
        <v>210</v>
      </c>
      <c r="C1" s="138" t="s">
        <v>638</v>
      </c>
    </row>
    <row r="2" spans="1:3" ht="15" customHeight="1" x14ac:dyDescent="0.2">
      <c r="A2" s="131" t="s">
        <v>296</v>
      </c>
      <c r="B2" s="132" t="s">
        <v>297</v>
      </c>
      <c r="C2" s="133">
        <v>24985</v>
      </c>
    </row>
    <row r="3" spans="1:3" ht="15" customHeight="1" x14ac:dyDescent="0.2">
      <c r="A3" s="131" t="s">
        <v>298</v>
      </c>
      <c r="B3" s="132" t="s">
        <v>299</v>
      </c>
      <c r="C3" s="133">
        <v>21416</v>
      </c>
    </row>
    <row r="4" spans="1:3" ht="15" customHeight="1" x14ac:dyDescent="0.2">
      <c r="A4" s="134" t="s">
        <v>300</v>
      </c>
      <c r="B4" s="135" t="s">
        <v>301</v>
      </c>
      <c r="C4" s="136">
        <v>3569</v>
      </c>
    </row>
    <row r="5" spans="1:3" ht="15" customHeight="1" x14ac:dyDescent="0.2">
      <c r="A5" s="131" t="s">
        <v>302</v>
      </c>
      <c r="B5" s="132" t="s">
        <v>303</v>
      </c>
      <c r="C5" s="133">
        <v>2134</v>
      </c>
    </row>
    <row r="6" spans="1:3" ht="15" customHeight="1" x14ac:dyDescent="0.2">
      <c r="A6" s="131" t="s">
        <v>304</v>
      </c>
      <c r="B6" s="132" t="s">
        <v>305</v>
      </c>
      <c r="C6" s="133">
        <v>0</v>
      </c>
    </row>
    <row r="7" spans="1:3" ht="15" customHeight="1" x14ac:dyDescent="0.2">
      <c r="A7" s="134" t="s">
        <v>306</v>
      </c>
      <c r="B7" s="135" t="s">
        <v>307</v>
      </c>
      <c r="C7" s="136">
        <v>2134</v>
      </c>
    </row>
    <row r="8" spans="1:3" ht="15" customHeight="1" x14ac:dyDescent="0.2">
      <c r="A8" s="134" t="s">
        <v>308</v>
      </c>
      <c r="B8" s="135" t="s">
        <v>309</v>
      </c>
      <c r="C8" s="136">
        <v>5703</v>
      </c>
    </row>
    <row r="9" spans="1:3" ht="15" customHeight="1" x14ac:dyDescent="0.2">
      <c r="A9" s="131" t="s">
        <v>310</v>
      </c>
      <c r="B9" s="132" t="s">
        <v>311</v>
      </c>
      <c r="C9" s="133">
        <v>0</v>
      </c>
    </row>
    <row r="10" spans="1:3" ht="15" customHeight="1" x14ac:dyDescent="0.2">
      <c r="A10" s="131" t="s">
        <v>312</v>
      </c>
      <c r="B10" s="132" t="s">
        <v>313</v>
      </c>
      <c r="C10" s="133">
        <v>0</v>
      </c>
    </row>
    <row r="11" spans="1:3" ht="15" customHeight="1" x14ac:dyDescent="0.2">
      <c r="A11" s="134" t="s">
        <v>314</v>
      </c>
      <c r="B11" s="135" t="s">
        <v>315</v>
      </c>
      <c r="C11" s="136">
        <v>0</v>
      </c>
    </row>
    <row r="12" spans="1:3" ht="15" customHeight="1" x14ac:dyDescent="0.2">
      <c r="A12" s="131" t="s">
        <v>316</v>
      </c>
      <c r="B12" s="132" t="s">
        <v>317</v>
      </c>
      <c r="C12" s="133">
        <v>0</v>
      </c>
    </row>
    <row r="13" spans="1:3" ht="15" customHeight="1" x14ac:dyDescent="0.2">
      <c r="A13" s="131" t="s">
        <v>318</v>
      </c>
      <c r="B13" s="132" t="s">
        <v>319</v>
      </c>
      <c r="C13" s="133">
        <v>0</v>
      </c>
    </row>
    <row r="14" spans="1:3" ht="15" customHeight="1" x14ac:dyDescent="0.2">
      <c r="A14" s="134" t="s">
        <v>320</v>
      </c>
      <c r="B14" s="135" t="s">
        <v>321</v>
      </c>
      <c r="C14" s="136">
        <v>0</v>
      </c>
    </row>
    <row r="15" spans="1:3" ht="15" customHeight="1" x14ac:dyDescent="0.2">
      <c r="A15" s="134" t="s">
        <v>322</v>
      </c>
      <c r="B15" s="135" t="s">
        <v>323</v>
      </c>
      <c r="C15" s="136">
        <v>0</v>
      </c>
    </row>
    <row r="16" spans="1:3" ht="15" customHeight="1" x14ac:dyDescent="0.2">
      <c r="A16" s="134" t="s">
        <v>324</v>
      </c>
      <c r="B16" s="135" t="s">
        <v>325</v>
      </c>
      <c r="C16" s="136">
        <v>5703</v>
      </c>
    </row>
    <row r="17" spans="1:3" ht="15" customHeight="1" x14ac:dyDescent="0.2">
      <c r="A17" s="134" t="s">
        <v>326</v>
      </c>
      <c r="B17" s="135" t="s">
        <v>327</v>
      </c>
      <c r="C17" s="136">
        <v>0</v>
      </c>
    </row>
    <row r="18" spans="1:3" ht="15" customHeight="1" x14ac:dyDescent="0.2">
      <c r="A18" s="134" t="s">
        <v>328</v>
      </c>
      <c r="B18" s="135" t="s">
        <v>329</v>
      </c>
      <c r="C18" s="136">
        <v>5703</v>
      </c>
    </row>
    <row r="19" spans="1:3" ht="15" customHeight="1" x14ac:dyDescent="0.2">
      <c r="A19" s="134" t="s">
        <v>330</v>
      </c>
      <c r="B19" s="135" t="s">
        <v>331</v>
      </c>
      <c r="C19" s="136">
        <v>0</v>
      </c>
    </row>
    <row r="20" spans="1:3" ht="15" customHeight="1" x14ac:dyDescent="0.2">
      <c r="A20" s="134" t="s">
        <v>332</v>
      </c>
      <c r="B20" s="135" t="s">
        <v>333</v>
      </c>
      <c r="C20" s="136">
        <v>0</v>
      </c>
    </row>
  </sheetData>
  <phoneticPr fontId="0" type="noConversion"/>
  <printOptions horizontalCentered="1"/>
  <pageMargins left="0.74803149606299213" right="0.74803149606299213" top="1.2598425196850394" bottom="0.98425196850393704" header="0.51181102362204722" footer="0.51181102362204722"/>
  <pageSetup scale="70" orientation="portrait" horizontalDpi="300" verticalDpi="300" r:id="rId1"/>
  <headerFooter alignWithMargins="0">
    <oddHeader>&amp;C&amp;"-,Félkövér"&amp;14VÖLGYSÉGI ÖNKORMÁNYZATOK TÁRSULÁSA
 MARADVÁNY LEVEZETÉS&amp;R&amp;"Times New Roman,Félkövér dőlt"&amp;14 3. sz. melléklet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23" sqref="E23:E28"/>
    </sheetView>
  </sheetViews>
  <sheetFormatPr defaultColWidth="11.85546875" defaultRowHeight="12.75" x14ac:dyDescent="0.2"/>
  <cols>
    <col min="1" max="1" width="6.28515625" style="153" customWidth="1"/>
    <col min="2" max="2" width="59" style="154" bestFit="1" customWidth="1"/>
    <col min="3" max="3" width="11.85546875" style="144" customWidth="1"/>
    <col min="4" max="4" width="10.42578125" style="144" customWidth="1"/>
    <col min="5" max="5" width="11.85546875" style="144" customWidth="1"/>
    <col min="6" max="253" width="9.140625" style="144" customWidth="1"/>
    <col min="254" max="254" width="6.28515625" style="144" customWidth="1"/>
    <col min="255" max="255" width="37.7109375" style="144" customWidth="1"/>
    <col min="256" max="16384" width="11.85546875" style="144"/>
  </cols>
  <sheetData>
    <row r="1" spans="1:5" s="140" customFormat="1" ht="11.25" customHeight="1" x14ac:dyDescent="0.25">
      <c r="A1" s="439"/>
      <c r="B1" s="439"/>
      <c r="C1" s="439"/>
      <c r="D1" s="439"/>
      <c r="E1" s="439"/>
    </row>
    <row r="2" spans="1:5" s="140" customFormat="1" ht="39" customHeight="1" x14ac:dyDescent="0.25">
      <c r="A2" s="440" t="s">
        <v>639</v>
      </c>
      <c r="B2" s="441"/>
      <c r="C2" s="441"/>
      <c r="D2" s="441"/>
      <c r="E2" s="441"/>
    </row>
    <row r="3" spans="1:5" s="140" customFormat="1" ht="34.5" customHeight="1" thickBot="1" x14ac:dyDescent="0.3">
      <c r="A3" s="141"/>
      <c r="B3" s="142"/>
      <c r="C3" s="141"/>
      <c r="D3" s="141"/>
      <c r="E3" s="143" t="s">
        <v>336</v>
      </c>
    </row>
    <row r="4" spans="1:5" ht="52.5" customHeight="1" thickBot="1" x14ac:dyDescent="0.25">
      <c r="A4" s="442" t="s">
        <v>337</v>
      </c>
      <c r="B4" s="443"/>
      <c r="C4" s="171" t="s">
        <v>372</v>
      </c>
      <c r="D4" s="180" t="s">
        <v>373</v>
      </c>
      <c r="E4" s="173" t="s">
        <v>374</v>
      </c>
    </row>
    <row r="5" spans="1:5" s="146" customFormat="1" ht="15.95" customHeight="1" thickBot="1" x14ac:dyDescent="0.3">
      <c r="A5" s="159" t="s">
        <v>1</v>
      </c>
      <c r="B5" s="145" t="s">
        <v>345</v>
      </c>
      <c r="C5" s="204">
        <f>SUM(C6:C9)</f>
        <v>26291</v>
      </c>
      <c r="D5" s="181">
        <f>SUM(D6:D9)</f>
        <v>0</v>
      </c>
      <c r="E5" s="204">
        <f>SUM(E6:E9)</f>
        <v>25715</v>
      </c>
    </row>
    <row r="6" spans="1:5" x14ac:dyDescent="0.2">
      <c r="A6" s="160" t="s">
        <v>6</v>
      </c>
      <c r="B6" s="147" t="s">
        <v>341</v>
      </c>
      <c r="C6" s="174"/>
      <c r="D6" s="182"/>
      <c r="E6" s="174"/>
    </row>
    <row r="7" spans="1:5" x14ac:dyDescent="0.2">
      <c r="A7" s="161" t="s">
        <v>12</v>
      </c>
      <c r="B7" s="148" t="s">
        <v>342</v>
      </c>
      <c r="C7" s="175">
        <v>26291</v>
      </c>
      <c r="D7" s="183">
        <v>0</v>
      </c>
      <c r="E7" s="175">
        <v>25715</v>
      </c>
    </row>
    <row r="8" spans="1:5" x14ac:dyDescent="0.2">
      <c r="A8" s="161" t="s">
        <v>14</v>
      </c>
      <c r="B8" s="148" t="s">
        <v>343</v>
      </c>
      <c r="C8" s="175"/>
      <c r="D8" s="184"/>
      <c r="E8" s="175"/>
    </row>
    <row r="9" spans="1:5" ht="13.5" thickBot="1" x14ac:dyDescent="0.25">
      <c r="A9" s="162" t="s">
        <v>18</v>
      </c>
      <c r="B9" s="156" t="s">
        <v>344</v>
      </c>
      <c r="C9" s="176"/>
      <c r="D9" s="188"/>
      <c r="E9" s="176"/>
    </row>
    <row r="10" spans="1:5" ht="13.5" thickBot="1" x14ac:dyDescent="0.25">
      <c r="A10" s="157" t="s">
        <v>25</v>
      </c>
      <c r="B10" s="168" t="s">
        <v>367</v>
      </c>
      <c r="C10" s="224">
        <f>SUM(C11:C12)</f>
        <v>0</v>
      </c>
      <c r="D10" s="224">
        <f>SUM(D11:D12)</f>
        <v>0</v>
      </c>
      <c r="E10" s="224">
        <f>SUM(E11:E12)</f>
        <v>0</v>
      </c>
    </row>
    <row r="11" spans="1:5" x14ac:dyDescent="0.2">
      <c r="A11" s="192" t="s">
        <v>27</v>
      </c>
      <c r="B11" s="193" t="s">
        <v>368</v>
      </c>
      <c r="C11" s="197"/>
      <c r="D11" s="195">
        <v>0</v>
      </c>
      <c r="E11" s="197">
        <v>0</v>
      </c>
    </row>
    <row r="12" spans="1:5" ht="13.5" thickBot="1" x14ac:dyDescent="0.25">
      <c r="A12" s="162" t="s">
        <v>28</v>
      </c>
      <c r="B12" s="194" t="s">
        <v>369</v>
      </c>
      <c r="C12" s="198"/>
      <c r="D12" s="196"/>
      <c r="E12" s="198">
        <v>0</v>
      </c>
    </row>
    <row r="13" spans="1:5" ht="13.5" thickBot="1" x14ac:dyDescent="0.25">
      <c r="A13" s="157" t="s">
        <v>29</v>
      </c>
      <c r="B13" s="168" t="s">
        <v>346</v>
      </c>
      <c r="C13" s="202">
        <v>2164</v>
      </c>
      <c r="D13" s="225">
        <v>0</v>
      </c>
      <c r="E13" s="202">
        <v>5733</v>
      </c>
    </row>
    <row r="14" spans="1:5" s="149" customFormat="1" ht="15.95" customHeight="1" thickBot="1" x14ac:dyDescent="0.3">
      <c r="A14" s="159" t="s">
        <v>31</v>
      </c>
      <c r="B14" s="145" t="s">
        <v>350</v>
      </c>
      <c r="C14" s="178">
        <f>SUM(C15:C17)</f>
        <v>132</v>
      </c>
      <c r="D14" s="186">
        <f>SUM(D15:D17)</f>
        <v>0</v>
      </c>
      <c r="E14" s="178">
        <f>SUM(E15:E17)</f>
        <v>16</v>
      </c>
    </row>
    <row r="15" spans="1:5" x14ac:dyDescent="0.2">
      <c r="A15" s="161" t="s">
        <v>217</v>
      </c>
      <c r="B15" s="148" t="s">
        <v>347</v>
      </c>
      <c r="C15" s="174">
        <v>132</v>
      </c>
      <c r="D15" s="187">
        <v>0</v>
      </c>
      <c r="E15" s="174">
        <v>16</v>
      </c>
    </row>
    <row r="16" spans="1:5" x14ac:dyDescent="0.2">
      <c r="A16" s="161" t="s">
        <v>218</v>
      </c>
      <c r="B16" s="148" t="s">
        <v>348</v>
      </c>
      <c r="C16" s="175"/>
      <c r="D16" s="184"/>
      <c r="E16" s="175"/>
    </row>
    <row r="17" spans="1:5" ht="13.5" thickBot="1" x14ac:dyDescent="0.25">
      <c r="A17" s="162" t="s">
        <v>219</v>
      </c>
      <c r="B17" s="156" t="s">
        <v>349</v>
      </c>
      <c r="C17" s="177"/>
      <c r="D17" s="188"/>
      <c r="E17" s="177"/>
    </row>
    <row r="18" spans="1:5" ht="13.5" thickBot="1" x14ac:dyDescent="0.25">
      <c r="A18" s="158" t="s">
        <v>222</v>
      </c>
      <c r="B18" s="145" t="s">
        <v>351</v>
      </c>
      <c r="C18" s="179"/>
      <c r="D18" s="190"/>
      <c r="E18" s="179"/>
    </row>
    <row r="19" spans="1:5" ht="13.5" thickBot="1" x14ac:dyDescent="0.25">
      <c r="A19" s="157" t="s">
        <v>225</v>
      </c>
      <c r="B19" s="145" t="s">
        <v>352</v>
      </c>
      <c r="C19" s="179"/>
      <c r="D19" s="190"/>
      <c r="E19" s="179"/>
    </row>
    <row r="20" spans="1:5" s="151" customFormat="1" ht="27" customHeight="1" thickBot="1" x14ac:dyDescent="0.3">
      <c r="A20" s="159" t="s">
        <v>228</v>
      </c>
      <c r="B20" s="150" t="s">
        <v>338</v>
      </c>
      <c r="C20" s="186">
        <f>C19+C18+C14+C13+C5+C10</f>
        <v>28587</v>
      </c>
      <c r="D20" s="172">
        <f>D19+D18+D14+D13+D5+D10</f>
        <v>0</v>
      </c>
      <c r="E20" s="186">
        <f>E19+E18+E14+E13+E5+E10</f>
        <v>31464</v>
      </c>
    </row>
    <row r="21" spans="1:5" ht="53.25" customHeight="1" thickBot="1" x14ac:dyDescent="0.25">
      <c r="A21" s="442" t="s">
        <v>339</v>
      </c>
      <c r="B21" s="444"/>
      <c r="C21" s="171" t="s">
        <v>372</v>
      </c>
      <c r="D21" s="180" t="s">
        <v>373</v>
      </c>
      <c r="E21" s="173" t="s">
        <v>374</v>
      </c>
    </row>
    <row r="22" spans="1:5" s="149" customFormat="1" ht="15.95" customHeight="1" thickBot="1" x14ac:dyDescent="0.3">
      <c r="A22" s="163" t="s">
        <v>231</v>
      </c>
      <c r="B22" s="166" t="s">
        <v>353</v>
      </c>
      <c r="C22" s="186">
        <f>SUM(C23:C28)</f>
        <v>28587</v>
      </c>
      <c r="D22" s="172">
        <f>SUM(D23:D28)</f>
        <v>0</v>
      </c>
      <c r="E22" s="186">
        <f>SUM(E23:E28)</f>
        <v>31396</v>
      </c>
    </row>
    <row r="23" spans="1:5" x14ac:dyDescent="0.2">
      <c r="A23" s="164" t="s">
        <v>234</v>
      </c>
      <c r="B23" s="165" t="s">
        <v>354</v>
      </c>
      <c r="C23" s="199">
        <v>91111</v>
      </c>
      <c r="D23" s="187">
        <v>0</v>
      </c>
      <c r="E23" s="199">
        <v>91111</v>
      </c>
    </row>
    <row r="24" spans="1:5" x14ac:dyDescent="0.2">
      <c r="A24" s="164" t="s">
        <v>237</v>
      </c>
      <c r="B24" s="165" t="s">
        <v>356</v>
      </c>
      <c r="C24" s="200">
        <v>0</v>
      </c>
      <c r="D24" s="184">
        <v>0</v>
      </c>
      <c r="E24" s="200">
        <v>0</v>
      </c>
    </row>
    <row r="25" spans="1:5" x14ac:dyDescent="0.2">
      <c r="A25" s="164" t="s">
        <v>240</v>
      </c>
      <c r="B25" s="165" t="s">
        <v>357</v>
      </c>
      <c r="C25" s="200">
        <v>4281</v>
      </c>
      <c r="D25" s="184">
        <v>0</v>
      </c>
      <c r="E25" s="200">
        <v>4281</v>
      </c>
    </row>
    <row r="26" spans="1:5" x14ac:dyDescent="0.2">
      <c r="A26" s="164" t="s">
        <v>243</v>
      </c>
      <c r="B26" s="165" t="s">
        <v>358</v>
      </c>
      <c r="C26" s="200">
        <v>-63490</v>
      </c>
      <c r="D26" s="184">
        <v>0</v>
      </c>
      <c r="E26" s="200">
        <v>-66805</v>
      </c>
    </row>
    <row r="27" spans="1:5" x14ac:dyDescent="0.2">
      <c r="A27" s="164" t="s">
        <v>245</v>
      </c>
      <c r="B27" s="165" t="s">
        <v>355</v>
      </c>
      <c r="C27" s="198">
        <v>0</v>
      </c>
      <c r="D27" s="188">
        <v>0</v>
      </c>
      <c r="E27" s="198">
        <v>0</v>
      </c>
    </row>
    <row r="28" spans="1:5" ht="13.5" thickBot="1" x14ac:dyDescent="0.25">
      <c r="A28" s="164" t="s">
        <v>248</v>
      </c>
      <c r="B28" s="167" t="s">
        <v>359</v>
      </c>
      <c r="C28" s="201">
        <v>-3315</v>
      </c>
      <c r="D28" s="185">
        <v>0</v>
      </c>
      <c r="E28" s="201">
        <v>2809</v>
      </c>
    </row>
    <row r="29" spans="1:5" s="149" customFormat="1" ht="15.95" customHeight="1" thickBot="1" x14ac:dyDescent="0.3">
      <c r="A29" s="163" t="s">
        <v>251</v>
      </c>
      <c r="B29" s="166" t="s">
        <v>360</v>
      </c>
      <c r="C29" s="186">
        <f>SUM(C30:C32)</f>
        <v>0</v>
      </c>
      <c r="D29" s="172">
        <f>SUM(D30:D32)</f>
        <v>0</v>
      </c>
      <c r="E29" s="186">
        <f>SUM(E30:E32)</f>
        <v>68</v>
      </c>
    </row>
    <row r="30" spans="1:5" x14ac:dyDescent="0.2">
      <c r="A30" s="164" t="s">
        <v>254</v>
      </c>
      <c r="B30" s="165" t="s">
        <v>361</v>
      </c>
      <c r="C30" s="199"/>
      <c r="D30" s="187">
        <v>0</v>
      </c>
      <c r="E30" s="199"/>
    </row>
    <row r="31" spans="1:5" x14ac:dyDescent="0.2">
      <c r="A31" s="164" t="s">
        <v>283</v>
      </c>
      <c r="B31" s="165" t="s">
        <v>362</v>
      </c>
      <c r="C31" s="200">
        <v>0</v>
      </c>
      <c r="D31" s="184">
        <v>0</v>
      </c>
      <c r="E31" s="200">
        <v>68</v>
      </c>
    </row>
    <row r="32" spans="1:5" ht="13.5" thickBot="1" x14ac:dyDescent="0.25">
      <c r="A32" s="164" t="s">
        <v>286</v>
      </c>
      <c r="B32" s="165" t="s">
        <v>363</v>
      </c>
      <c r="C32" s="200"/>
      <c r="D32" s="184"/>
      <c r="E32" s="200"/>
    </row>
    <row r="33" spans="1:5" s="149" customFormat="1" ht="15.95" customHeight="1" thickBot="1" x14ac:dyDescent="0.3">
      <c r="A33" s="163" t="s">
        <v>287</v>
      </c>
      <c r="B33" s="168" t="s">
        <v>364</v>
      </c>
      <c r="C33" s="189"/>
      <c r="D33" s="189">
        <v>0</v>
      </c>
      <c r="E33" s="189"/>
    </row>
    <row r="34" spans="1:5" ht="13.5" thickBot="1" x14ac:dyDescent="0.25">
      <c r="A34" s="170" t="s">
        <v>290</v>
      </c>
      <c r="B34" s="168" t="s">
        <v>365</v>
      </c>
      <c r="C34" s="202"/>
      <c r="D34" s="190">
        <v>0</v>
      </c>
      <c r="E34" s="202"/>
    </row>
    <row r="35" spans="1:5" ht="13.5" thickBot="1" x14ac:dyDescent="0.25">
      <c r="A35" s="170" t="s">
        <v>370</v>
      </c>
      <c r="B35" s="168" t="s">
        <v>366</v>
      </c>
      <c r="C35" s="203"/>
      <c r="D35" s="191"/>
      <c r="E35" s="203"/>
    </row>
    <row r="36" spans="1:5" s="152" customFormat="1" ht="16.5" thickBot="1" x14ac:dyDescent="0.3">
      <c r="A36" s="163" t="s">
        <v>371</v>
      </c>
      <c r="B36" s="169" t="s">
        <v>340</v>
      </c>
      <c r="C36" s="186">
        <f>SUM(C35,C34,C33,C29,C22)</f>
        <v>28587</v>
      </c>
      <c r="D36" s="172">
        <f>SUM(D35,D34,D33,D29,D22)</f>
        <v>0</v>
      </c>
      <c r="E36" s="186">
        <f>SUM(E35,E34,E33,E29,E22)</f>
        <v>31464</v>
      </c>
    </row>
    <row r="37" spans="1:5" x14ac:dyDescent="0.2">
      <c r="D37" s="155"/>
    </row>
    <row r="38" spans="1:5" x14ac:dyDescent="0.2">
      <c r="D38" s="155"/>
    </row>
    <row r="39" spans="1:5" x14ac:dyDescent="0.2">
      <c r="D39" s="155"/>
    </row>
    <row r="40" spans="1:5" x14ac:dyDescent="0.2">
      <c r="D40" s="155"/>
    </row>
    <row r="41" spans="1:5" x14ac:dyDescent="0.2">
      <c r="D41" s="155"/>
    </row>
    <row r="42" spans="1:5" x14ac:dyDescent="0.2">
      <c r="D42" s="155"/>
    </row>
    <row r="43" spans="1:5" x14ac:dyDescent="0.2">
      <c r="D43" s="155"/>
    </row>
    <row r="44" spans="1:5" x14ac:dyDescent="0.2">
      <c r="D44" s="155"/>
    </row>
    <row r="45" spans="1:5" x14ac:dyDescent="0.2">
      <c r="D45" s="155"/>
    </row>
    <row r="46" spans="1:5" x14ac:dyDescent="0.2">
      <c r="D46" s="155"/>
    </row>
    <row r="47" spans="1:5" x14ac:dyDescent="0.2">
      <c r="D47" s="155"/>
    </row>
    <row r="48" spans="1:5" x14ac:dyDescent="0.2">
      <c r="D48" s="155"/>
    </row>
    <row r="49" spans="4:4" x14ac:dyDescent="0.2">
      <c r="D49" s="155"/>
    </row>
    <row r="50" spans="4:4" x14ac:dyDescent="0.2">
      <c r="D50" s="155"/>
    </row>
    <row r="51" spans="4:4" x14ac:dyDescent="0.2">
      <c r="D51" s="155"/>
    </row>
    <row r="52" spans="4:4" x14ac:dyDescent="0.2">
      <c r="D52" s="155"/>
    </row>
  </sheetData>
  <mergeCells count="4">
    <mergeCell ref="A1:E1"/>
    <mergeCell ref="A2:E2"/>
    <mergeCell ref="A4:B4"/>
    <mergeCell ref="A21:B21"/>
  </mergeCells>
  <phoneticPr fontId="0" type="noConversion"/>
  <printOptions horizontalCentered="1"/>
  <pageMargins left="0.37" right="0.43" top="0.78740157480314965" bottom="0.78740157480314965" header="0.78740157480314965" footer="0.78740157480314965"/>
  <pageSetup paperSize="9" scale="90" orientation="portrait" r:id="rId1"/>
  <headerFooter alignWithMargins="0">
    <oddHeader xml:space="preserve">&amp;R&amp;"Times New Roman CE,Félkövér dőlt"&amp;11 4. sz. melléklet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B1" workbookViewId="0">
      <pane ySplit="1" topLeftCell="A2" activePane="bottomLeft" state="frozen"/>
      <selection pane="bottomLeft" activeCell="C2" sqref="C2:E42"/>
    </sheetView>
  </sheetViews>
  <sheetFormatPr defaultRowHeight="12.75" x14ac:dyDescent="0.2"/>
  <cols>
    <col min="1" max="1" width="11.85546875" style="130" customWidth="1"/>
    <col min="2" max="2" width="82" style="130" customWidth="1"/>
    <col min="3" max="3" width="14.28515625" style="130" customWidth="1"/>
    <col min="4" max="4" width="15.140625" style="130" bestFit="1" customWidth="1"/>
    <col min="5" max="5" width="16" style="130" customWidth="1"/>
    <col min="6" max="16384" width="9.140625" style="130"/>
  </cols>
  <sheetData>
    <row r="1" spans="1:5" s="206" customFormat="1" ht="32.25" thickBot="1" x14ac:dyDescent="0.25">
      <c r="A1" s="221" t="s">
        <v>334</v>
      </c>
      <c r="B1" s="222" t="s">
        <v>210</v>
      </c>
      <c r="C1" s="222" t="s">
        <v>372</v>
      </c>
      <c r="D1" s="222" t="s">
        <v>373</v>
      </c>
      <c r="E1" s="223" t="s">
        <v>375</v>
      </c>
    </row>
    <row r="2" spans="1:5" x14ac:dyDescent="0.2">
      <c r="A2" s="219" t="s">
        <v>296</v>
      </c>
      <c r="B2" s="209" t="s">
        <v>376</v>
      </c>
      <c r="C2" s="220">
        <v>0</v>
      </c>
      <c r="D2" s="210">
        <v>0</v>
      </c>
      <c r="E2" s="220">
        <v>0</v>
      </c>
    </row>
    <row r="3" spans="1:5" x14ac:dyDescent="0.2">
      <c r="A3" s="215" t="s">
        <v>298</v>
      </c>
      <c r="B3" s="132" t="s">
        <v>377</v>
      </c>
      <c r="C3" s="216">
        <v>591</v>
      </c>
      <c r="D3" s="205">
        <v>0</v>
      </c>
      <c r="E3" s="216">
        <v>254</v>
      </c>
    </row>
    <row r="4" spans="1:5" ht="13.5" thickBot="1" x14ac:dyDescent="0.25">
      <c r="A4" s="217" t="s">
        <v>300</v>
      </c>
      <c r="B4" s="207" t="s">
        <v>378</v>
      </c>
      <c r="C4" s="218">
        <v>3109</v>
      </c>
      <c r="D4" s="208">
        <v>0</v>
      </c>
      <c r="E4" s="218">
        <v>2560</v>
      </c>
    </row>
    <row r="5" spans="1:5" ht="13.5" thickBot="1" x14ac:dyDescent="0.25">
      <c r="A5" s="211" t="s">
        <v>302</v>
      </c>
      <c r="B5" s="212" t="s">
        <v>379</v>
      </c>
      <c r="C5" s="214">
        <v>3700</v>
      </c>
      <c r="D5" s="213">
        <v>0</v>
      </c>
      <c r="E5" s="214">
        <v>2814</v>
      </c>
    </row>
    <row r="6" spans="1:5" x14ac:dyDescent="0.2">
      <c r="A6" s="219" t="s">
        <v>304</v>
      </c>
      <c r="B6" s="209" t="s">
        <v>380</v>
      </c>
      <c r="C6" s="220">
        <v>0</v>
      </c>
      <c r="D6" s="210">
        <v>0</v>
      </c>
      <c r="E6" s="220">
        <v>0</v>
      </c>
    </row>
    <row r="7" spans="1:5" ht="13.5" thickBot="1" x14ac:dyDescent="0.25">
      <c r="A7" s="217" t="s">
        <v>306</v>
      </c>
      <c r="B7" s="207" t="s">
        <v>381</v>
      </c>
      <c r="C7" s="218">
        <v>0</v>
      </c>
      <c r="D7" s="208">
        <v>0</v>
      </c>
      <c r="E7" s="218">
        <v>0</v>
      </c>
    </row>
    <row r="8" spans="1:5" ht="13.5" thickBot="1" x14ac:dyDescent="0.25">
      <c r="A8" s="211" t="s">
        <v>308</v>
      </c>
      <c r="B8" s="212" t="s">
        <v>382</v>
      </c>
      <c r="C8" s="214">
        <v>0</v>
      </c>
      <c r="D8" s="213">
        <v>0</v>
      </c>
      <c r="E8" s="214">
        <v>0</v>
      </c>
    </row>
    <row r="9" spans="1:5" x14ac:dyDescent="0.2">
      <c r="A9" s="219" t="s">
        <v>310</v>
      </c>
      <c r="B9" s="209" t="s">
        <v>383</v>
      </c>
      <c r="C9" s="220">
        <v>1496</v>
      </c>
      <c r="D9" s="210">
        <v>0</v>
      </c>
      <c r="E9" s="220">
        <v>0</v>
      </c>
    </row>
    <row r="10" spans="1:5" x14ac:dyDescent="0.2">
      <c r="A10" s="215" t="s">
        <v>312</v>
      </c>
      <c r="B10" s="132" t="s">
        <v>384</v>
      </c>
      <c r="C10" s="216">
        <v>9715</v>
      </c>
      <c r="D10" s="205">
        <v>0</v>
      </c>
      <c r="E10" s="216">
        <v>22029</v>
      </c>
    </row>
    <row r="11" spans="1:5" ht="13.5" thickBot="1" x14ac:dyDescent="0.25">
      <c r="A11" s="217" t="s">
        <v>314</v>
      </c>
      <c r="B11" s="207" t="s">
        <v>385</v>
      </c>
      <c r="C11" s="218">
        <v>0</v>
      </c>
      <c r="D11" s="208">
        <v>0</v>
      </c>
      <c r="E11" s="218">
        <v>0</v>
      </c>
    </row>
    <row r="12" spans="1:5" ht="13.5" thickBot="1" x14ac:dyDescent="0.25">
      <c r="A12" s="211" t="s">
        <v>316</v>
      </c>
      <c r="B12" s="212" t="s">
        <v>386</v>
      </c>
      <c r="C12" s="214">
        <v>11211</v>
      </c>
      <c r="D12" s="213">
        <v>0</v>
      </c>
      <c r="E12" s="214">
        <v>22029</v>
      </c>
    </row>
    <row r="13" spans="1:5" x14ac:dyDescent="0.2">
      <c r="A13" s="219" t="s">
        <v>318</v>
      </c>
      <c r="B13" s="209" t="s">
        <v>387</v>
      </c>
      <c r="C13" s="220">
        <v>175</v>
      </c>
      <c r="D13" s="210">
        <v>0</v>
      </c>
      <c r="E13" s="220">
        <v>45</v>
      </c>
    </row>
    <row r="14" spans="1:5" x14ac:dyDescent="0.2">
      <c r="A14" s="215" t="s">
        <v>320</v>
      </c>
      <c r="B14" s="132" t="s">
        <v>388</v>
      </c>
      <c r="C14" s="216">
        <v>4792</v>
      </c>
      <c r="D14" s="205">
        <v>0</v>
      </c>
      <c r="E14" s="216">
        <v>2635</v>
      </c>
    </row>
    <row r="15" spans="1:5" x14ac:dyDescent="0.2">
      <c r="A15" s="215" t="s">
        <v>322</v>
      </c>
      <c r="B15" s="132" t="s">
        <v>389</v>
      </c>
      <c r="C15" s="216">
        <v>0</v>
      </c>
      <c r="D15" s="205">
        <v>0</v>
      </c>
      <c r="E15" s="216">
        <v>0</v>
      </c>
    </row>
    <row r="16" spans="1:5" ht="13.5" thickBot="1" x14ac:dyDescent="0.25">
      <c r="A16" s="217" t="s">
        <v>324</v>
      </c>
      <c r="B16" s="207" t="s">
        <v>390</v>
      </c>
      <c r="C16" s="218">
        <v>0</v>
      </c>
      <c r="D16" s="208">
        <v>0</v>
      </c>
      <c r="E16" s="218">
        <v>0</v>
      </c>
    </row>
    <row r="17" spans="1:5" ht="13.5" thickBot="1" x14ac:dyDescent="0.25">
      <c r="A17" s="211" t="s">
        <v>326</v>
      </c>
      <c r="B17" s="212" t="s">
        <v>391</v>
      </c>
      <c r="C17" s="214">
        <v>4967</v>
      </c>
      <c r="D17" s="213">
        <v>0</v>
      </c>
      <c r="E17" s="214">
        <v>2680</v>
      </c>
    </row>
    <row r="18" spans="1:5" x14ac:dyDescent="0.2">
      <c r="A18" s="219" t="s">
        <v>328</v>
      </c>
      <c r="B18" s="209" t="s">
        <v>392</v>
      </c>
      <c r="C18" s="220">
        <v>0</v>
      </c>
      <c r="D18" s="210">
        <v>0</v>
      </c>
      <c r="E18" s="220">
        <v>0</v>
      </c>
    </row>
    <row r="19" spans="1:5" x14ac:dyDescent="0.2">
      <c r="A19" s="215" t="s">
        <v>330</v>
      </c>
      <c r="B19" s="132" t="s">
        <v>393</v>
      </c>
      <c r="C19" s="216">
        <v>60</v>
      </c>
      <c r="D19" s="205">
        <v>0</v>
      </c>
      <c r="E19" s="216">
        <v>29</v>
      </c>
    </row>
    <row r="20" spans="1:5" ht="13.5" thickBot="1" x14ac:dyDescent="0.25">
      <c r="A20" s="217" t="s">
        <v>332</v>
      </c>
      <c r="B20" s="207" t="s">
        <v>394</v>
      </c>
      <c r="C20" s="218">
        <v>34</v>
      </c>
      <c r="D20" s="208">
        <v>0</v>
      </c>
      <c r="E20" s="218">
        <v>13</v>
      </c>
    </row>
    <row r="21" spans="1:5" ht="13.5" thickBot="1" x14ac:dyDescent="0.25">
      <c r="A21" s="211" t="s">
        <v>395</v>
      </c>
      <c r="B21" s="212" t="s">
        <v>396</v>
      </c>
      <c r="C21" s="214">
        <v>94</v>
      </c>
      <c r="D21" s="213">
        <v>0</v>
      </c>
      <c r="E21" s="214">
        <v>42</v>
      </c>
    </row>
    <row r="22" spans="1:5" ht="13.5" thickBot="1" x14ac:dyDescent="0.25">
      <c r="A22" s="211" t="s">
        <v>397</v>
      </c>
      <c r="B22" s="212" t="s">
        <v>398</v>
      </c>
      <c r="C22" s="214">
        <v>1091</v>
      </c>
      <c r="D22" s="213">
        <v>0</v>
      </c>
      <c r="E22" s="214">
        <v>895</v>
      </c>
    </row>
    <row r="23" spans="1:5" ht="13.5" thickBot="1" x14ac:dyDescent="0.25">
      <c r="A23" s="211" t="s">
        <v>399</v>
      </c>
      <c r="B23" s="212" t="s">
        <v>400</v>
      </c>
      <c r="C23" s="214">
        <v>12105</v>
      </c>
      <c r="D23" s="213">
        <v>0</v>
      </c>
      <c r="E23" s="214">
        <v>18442</v>
      </c>
    </row>
    <row r="24" spans="1:5" ht="13.5" thickBot="1" x14ac:dyDescent="0.25">
      <c r="A24" s="211" t="s">
        <v>401</v>
      </c>
      <c r="B24" s="212" t="s">
        <v>402</v>
      </c>
      <c r="C24" s="214">
        <v>-3346</v>
      </c>
      <c r="D24" s="213">
        <v>0</v>
      </c>
      <c r="E24" s="214">
        <v>2784</v>
      </c>
    </row>
    <row r="25" spans="1:5" x14ac:dyDescent="0.2">
      <c r="A25" s="219" t="s">
        <v>403</v>
      </c>
      <c r="B25" s="209" t="s">
        <v>404</v>
      </c>
      <c r="C25" s="220">
        <v>0</v>
      </c>
      <c r="D25" s="210">
        <v>0</v>
      </c>
      <c r="E25" s="220">
        <v>0</v>
      </c>
    </row>
    <row r="26" spans="1:5" x14ac:dyDescent="0.2">
      <c r="A26" s="215" t="s">
        <v>405</v>
      </c>
      <c r="B26" s="132" t="s">
        <v>406</v>
      </c>
      <c r="C26" s="216">
        <v>31</v>
      </c>
      <c r="D26" s="205">
        <v>0</v>
      </c>
      <c r="E26" s="216">
        <v>25</v>
      </c>
    </row>
    <row r="27" spans="1:5" x14ac:dyDescent="0.2">
      <c r="A27" s="215" t="s">
        <v>407</v>
      </c>
      <c r="B27" s="132" t="s">
        <v>408</v>
      </c>
      <c r="C27" s="216">
        <v>0</v>
      </c>
      <c r="D27" s="205">
        <v>0</v>
      </c>
      <c r="E27" s="216">
        <v>0</v>
      </c>
    </row>
    <row r="28" spans="1:5" ht="13.5" thickBot="1" x14ac:dyDescent="0.25">
      <c r="A28" s="217" t="s">
        <v>409</v>
      </c>
      <c r="B28" s="207" t="s">
        <v>410</v>
      </c>
      <c r="C28" s="218">
        <v>0</v>
      </c>
      <c r="D28" s="208">
        <v>0</v>
      </c>
      <c r="E28" s="218">
        <v>0</v>
      </c>
    </row>
    <row r="29" spans="1:5" ht="13.5" thickBot="1" x14ac:dyDescent="0.25">
      <c r="A29" s="211" t="s">
        <v>411</v>
      </c>
      <c r="B29" s="212" t="s">
        <v>412</v>
      </c>
      <c r="C29" s="214">
        <v>31</v>
      </c>
      <c r="D29" s="213">
        <v>0</v>
      </c>
      <c r="E29" s="214">
        <v>25</v>
      </c>
    </row>
    <row r="30" spans="1:5" x14ac:dyDescent="0.2">
      <c r="A30" s="219" t="s">
        <v>413</v>
      </c>
      <c r="B30" s="209" t="s">
        <v>414</v>
      </c>
      <c r="C30" s="220">
        <v>0</v>
      </c>
      <c r="D30" s="210">
        <v>0</v>
      </c>
      <c r="E30" s="220">
        <v>0</v>
      </c>
    </row>
    <row r="31" spans="1:5" x14ac:dyDescent="0.2">
      <c r="A31" s="215" t="s">
        <v>415</v>
      </c>
      <c r="B31" s="132" t="s">
        <v>416</v>
      </c>
      <c r="C31" s="216">
        <v>0</v>
      </c>
      <c r="D31" s="205">
        <v>0</v>
      </c>
      <c r="E31" s="216">
        <v>0</v>
      </c>
    </row>
    <row r="32" spans="1:5" x14ac:dyDescent="0.2">
      <c r="A32" s="215" t="s">
        <v>417</v>
      </c>
      <c r="B32" s="132" t="s">
        <v>418</v>
      </c>
      <c r="C32" s="216">
        <v>0</v>
      </c>
      <c r="D32" s="205">
        <v>0</v>
      </c>
      <c r="E32" s="216">
        <v>0</v>
      </c>
    </row>
    <row r="33" spans="1:5" ht="13.5" thickBot="1" x14ac:dyDescent="0.25">
      <c r="A33" s="217" t="s">
        <v>419</v>
      </c>
      <c r="B33" s="207" t="s">
        <v>420</v>
      </c>
      <c r="C33" s="218">
        <v>0</v>
      </c>
      <c r="D33" s="208">
        <v>0</v>
      </c>
      <c r="E33" s="218">
        <v>0</v>
      </c>
    </row>
    <row r="34" spans="1:5" ht="13.5" thickBot="1" x14ac:dyDescent="0.25">
      <c r="A34" s="211" t="s">
        <v>421</v>
      </c>
      <c r="B34" s="212" t="s">
        <v>422</v>
      </c>
      <c r="C34" s="214">
        <v>0</v>
      </c>
      <c r="D34" s="213">
        <v>0</v>
      </c>
      <c r="E34" s="214">
        <v>0</v>
      </c>
    </row>
    <row r="35" spans="1:5" ht="13.5" thickBot="1" x14ac:dyDescent="0.25">
      <c r="A35" s="211" t="s">
        <v>423</v>
      </c>
      <c r="B35" s="212" t="s">
        <v>424</v>
      </c>
      <c r="C35" s="214">
        <v>31</v>
      </c>
      <c r="D35" s="213">
        <v>0</v>
      </c>
      <c r="E35" s="214">
        <v>25</v>
      </c>
    </row>
    <row r="36" spans="1:5" ht="13.5" thickBot="1" x14ac:dyDescent="0.25">
      <c r="A36" s="211" t="s">
        <v>425</v>
      </c>
      <c r="B36" s="212" t="s">
        <v>426</v>
      </c>
      <c r="C36" s="214">
        <v>-3315</v>
      </c>
      <c r="D36" s="213">
        <v>0</v>
      </c>
      <c r="E36" s="214">
        <v>2809</v>
      </c>
    </row>
    <row r="37" spans="1:5" x14ac:dyDescent="0.2">
      <c r="A37" s="219" t="s">
        <v>427</v>
      </c>
      <c r="B37" s="209" t="s">
        <v>428</v>
      </c>
      <c r="C37" s="220">
        <v>0</v>
      </c>
      <c r="D37" s="210">
        <v>0</v>
      </c>
      <c r="E37" s="220">
        <v>0</v>
      </c>
    </row>
    <row r="38" spans="1:5" ht="13.5" thickBot="1" x14ac:dyDescent="0.25">
      <c r="A38" s="217" t="s">
        <v>429</v>
      </c>
      <c r="B38" s="207" t="s">
        <v>430</v>
      </c>
      <c r="C38" s="218">
        <v>0</v>
      </c>
      <c r="D38" s="208">
        <v>0</v>
      </c>
      <c r="E38" s="218">
        <v>0</v>
      </c>
    </row>
    <row r="39" spans="1:5" ht="13.5" thickBot="1" x14ac:dyDescent="0.25">
      <c r="A39" s="211" t="s">
        <v>431</v>
      </c>
      <c r="B39" s="212" t="s">
        <v>432</v>
      </c>
      <c r="C39" s="214">
        <v>0</v>
      </c>
      <c r="D39" s="213">
        <v>0</v>
      </c>
      <c r="E39" s="214">
        <v>0</v>
      </c>
    </row>
    <row r="40" spans="1:5" ht="13.5" thickBot="1" x14ac:dyDescent="0.25">
      <c r="A40" s="211" t="s">
        <v>433</v>
      </c>
      <c r="B40" s="212" t="s">
        <v>434</v>
      </c>
      <c r="C40" s="214">
        <v>0</v>
      </c>
      <c r="D40" s="213">
        <v>0</v>
      </c>
      <c r="E40" s="214">
        <v>0</v>
      </c>
    </row>
    <row r="41" spans="1:5" ht="13.5" thickBot="1" x14ac:dyDescent="0.25">
      <c r="A41" s="211" t="s">
        <v>435</v>
      </c>
      <c r="B41" s="212" t="s">
        <v>436</v>
      </c>
      <c r="C41" s="214">
        <v>0</v>
      </c>
      <c r="D41" s="213">
        <v>0</v>
      </c>
      <c r="E41" s="214">
        <v>0</v>
      </c>
    </row>
    <row r="42" spans="1:5" ht="13.5" thickBot="1" x14ac:dyDescent="0.25">
      <c r="A42" s="211" t="s">
        <v>437</v>
      </c>
      <c r="B42" s="212" t="s">
        <v>438</v>
      </c>
      <c r="C42" s="214">
        <v>-3315</v>
      </c>
      <c r="D42" s="213">
        <v>0</v>
      </c>
      <c r="E42" s="214">
        <v>2809</v>
      </c>
    </row>
  </sheetData>
  <phoneticPr fontId="0" type="noConversion"/>
  <pageMargins left="0.23622047244094491" right="0.23622047244094491" top="1.1417322834645669" bottom="0.98425196850393704" header="0.51181102362204722" footer="0.51181102362204722"/>
  <pageSetup scale="73" orientation="portrait" horizontalDpi="300" verticalDpi="300" r:id="rId1"/>
  <headerFooter alignWithMargins="0">
    <oddHeader>&amp;C&amp;"-,Félkövér"&amp;14VÖLGYSÉGI ÖNKORMÁNYZATOK TÁRSULÁSA
EREDMÉNYKIMUTATÁS&amp;R&amp;"Times New Roman,Félkövér dőlt"&amp;14 5. sz.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4" sqref="C14"/>
    </sheetView>
  </sheetViews>
  <sheetFormatPr defaultRowHeight="12.75" x14ac:dyDescent="0.2"/>
  <cols>
    <col min="1" max="1" width="6.5703125" style="226" customWidth="1"/>
    <col min="2" max="2" width="52.140625" style="226" customWidth="1"/>
    <col min="3" max="3" width="22" style="226" customWidth="1"/>
    <col min="4" max="16384" width="9.140625" style="226"/>
  </cols>
  <sheetData>
    <row r="1" spans="1:3" ht="15" x14ac:dyDescent="0.25">
      <c r="C1" s="227"/>
    </row>
    <row r="2" spans="1:3" ht="14.25" x14ac:dyDescent="0.2">
      <c r="A2" s="228"/>
      <c r="B2" s="228"/>
      <c r="C2" s="228"/>
    </row>
    <row r="3" spans="1:3" ht="33.75" customHeight="1" x14ac:dyDescent="0.2">
      <c r="A3" s="445" t="s">
        <v>439</v>
      </c>
      <c r="B3" s="445"/>
      <c r="C3" s="445"/>
    </row>
    <row r="4" spans="1:3" ht="13.5" thickBot="1" x14ac:dyDescent="0.25">
      <c r="C4" s="229"/>
    </row>
    <row r="5" spans="1:3" s="376" customFormat="1" ht="43.5" customHeight="1" thickBot="1" x14ac:dyDescent="0.3">
      <c r="A5" s="373" t="s">
        <v>440</v>
      </c>
      <c r="B5" s="374" t="s">
        <v>210</v>
      </c>
      <c r="C5" s="375" t="s">
        <v>441</v>
      </c>
    </row>
    <row r="6" spans="1:3" s="380" customFormat="1" ht="28.5" customHeight="1" x14ac:dyDescent="0.25">
      <c r="A6" s="377" t="s">
        <v>1</v>
      </c>
      <c r="B6" s="378" t="s">
        <v>616</v>
      </c>
      <c r="C6" s="379">
        <f>C7+C8</f>
        <v>2164</v>
      </c>
    </row>
    <row r="7" spans="1:3" s="380" customFormat="1" ht="18" customHeight="1" x14ac:dyDescent="0.25">
      <c r="A7" s="381" t="s">
        <v>6</v>
      </c>
      <c r="B7" s="382" t="s">
        <v>442</v>
      </c>
      <c r="C7" s="383">
        <v>2164</v>
      </c>
    </row>
    <row r="8" spans="1:3" s="380" customFormat="1" ht="18" customHeight="1" x14ac:dyDescent="0.25">
      <c r="A8" s="381" t="s">
        <v>12</v>
      </c>
      <c r="B8" s="382" t="s">
        <v>443</v>
      </c>
      <c r="C8" s="383">
        <v>0</v>
      </c>
    </row>
    <row r="9" spans="1:3" s="380" customFormat="1" ht="18" customHeight="1" x14ac:dyDescent="0.25">
      <c r="A9" s="381" t="s">
        <v>14</v>
      </c>
      <c r="B9" s="384" t="s">
        <v>444</v>
      </c>
      <c r="C9" s="383">
        <v>24985</v>
      </c>
    </row>
    <row r="10" spans="1:3" s="380" customFormat="1" ht="18" customHeight="1" x14ac:dyDescent="0.25">
      <c r="A10" s="385" t="s">
        <v>18</v>
      </c>
      <c r="B10" s="386" t="s">
        <v>445</v>
      </c>
      <c r="C10" s="387">
        <v>21416</v>
      </c>
    </row>
    <row r="11" spans="1:3" s="380" customFormat="1" ht="18" customHeight="1" thickBot="1" x14ac:dyDescent="0.3">
      <c r="A11" s="388" t="s">
        <v>25</v>
      </c>
      <c r="B11" s="389" t="s">
        <v>617</v>
      </c>
      <c r="C11" s="390"/>
    </row>
    <row r="12" spans="1:3" s="380" customFormat="1" ht="30" x14ac:dyDescent="0.25">
      <c r="A12" s="391" t="s">
        <v>27</v>
      </c>
      <c r="B12" s="392" t="s">
        <v>618</v>
      </c>
      <c r="C12" s="393">
        <f>C6+C9-C10+C11</f>
        <v>5733</v>
      </c>
    </row>
    <row r="13" spans="1:3" s="380" customFormat="1" ht="18" customHeight="1" x14ac:dyDescent="0.25">
      <c r="A13" s="381" t="s">
        <v>28</v>
      </c>
      <c r="B13" s="382" t="s">
        <v>442</v>
      </c>
      <c r="C13" s="383">
        <v>5733</v>
      </c>
    </row>
    <row r="14" spans="1:3" s="380" customFormat="1" ht="18" customHeight="1" thickBot="1" x14ac:dyDescent="0.3">
      <c r="A14" s="388" t="s">
        <v>29</v>
      </c>
      <c r="B14" s="394" t="s">
        <v>443</v>
      </c>
      <c r="C14" s="390"/>
    </row>
  </sheetData>
  <mergeCells count="1">
    <mergeCell ref="A3:C3"/>
  </mergeCells>
  <phoneticPr fontId="0" type="noConversion"/>
  <conditionalFormatting sqref="C11">
    <cfRule type="cellIs" dxfId="1" priority="2" stopIfTrue="1" operator="notEqual">
      <formula>SUM(C12:C13)</formula>
    </cfRule>
  </conditionalFormatting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>
    <oddHeader>&amp;R&amp;"-,Félkövér dőlt"&amp;14 6. sz.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opLeftCell="A37" zoomScaleSheetLayoutView="120" workbookViewId="0">
      <selection activeCell="E60" sqref="E60"/>
    </sheetView>
  </sheetViews>
  <sheetFormatPr defaultColWidth="57.5703125" defaultRowHeight="15.75" x14ac:dyDescent="0.25"/>
  <cols>
    <col min="1" max="1" width="57.5703125" style="230" customWidth="1"/>
    <col min="2" max="2" width="5.28515625" style="231" customWidth="1"/>
    <col min="3" max="4" width="10.42578125" style="230" customWidth="1"/>
    <col min="5" max="255" width="10.28515625" style="230" customWidth="1"/>
    <col min="256" max="16384" width="57.5703125" style="230"/>
  </cols>
  <sheetData>
    <row r="1" spans="1:4" ht="49.5" customHeight="1" x14ac:dyDescent="0.25">
      <c r="A1" s="447" t="s">
        <v>619</v>
      </c>
      <c r="B1" s="448"/>
      <c r="C1" s="448"/>
      <c r="D1" s="448"/>
    </row>
    <row r="2" spans="1:4" ht="16.5" thickBot="1" x14ac:dyDescent="0.3">
      <c r="C2" s="449" t="s">
        <v>446</v>
      </c>
      <c r="D2" s="449"/>
    </row>
    <row r="3" spans="1:4" ht="15.75" customHeight="1" x14ac:dyDescent="0.25">
      <c r="A3" s="450" t="s">
        <v>447</v>
      </c>
      <c r="B3" s="453" t="s">
        <v>334</v>
      </c>
      <c r="C3" s="456" t="s">
        <v>448</v>
      </c>
      <c r="D3" s="456" t="s">
        <v>449</v>
      </c>
    </row>
    <row r="4" spans="1:4" ht="11.25" customHeight="1" x14ac:dyDescent="0.25">
      <c r="A4" s="451"/>
      <c r="B4" s="454"/>
      <c r="C4" s="457"/>
      <c r="D4" s="457"/>
    </row>
    <row r="5" spans="1:4" x14ac:dyDescent="0.25">
      <c r="A5" s="452"/>
      <c r="B5" s="455"/>
      <c r="C5" s="458" t="s">
        <v>450</v>
      </c>
      <c r="D5" s="458"/>
    </row>
    <row r="6" spans="1:4" s="234" customFormat="1" ht="16.5" thickBot="1" x14ac:dyDescent="0.3">
      <c r="A6" s="232" t="s">
        <v>451</v>
      </c>
      <c r="B6" s="233" t="s">
        <v>452</v>
      </c>
      <c r="C6" s="233" t="s">
        <v>453</v>
      </c>
      <c r="D6" s="233" t="s">
        <v>454</v>
      </c>
    </row>
    <row r="7" spans="1:4" s="238" customFormat="1" x14ac:dyDescent="0.25">
      <c r="A7" s="235" t="s">
        <v>455</v>
      </c>
      <c r="B7" s="236" t="s">
        <v>456</v>
      </c>
      <c r="C7" s="237">
        <v>48466</v>
      </c>
      <c r="D7" s="237">
        <v>0</v>
      </c>
    </row>
    <row r="8" spans="1:4" s="238" customFormat="1" x14ac:dyDescent="0.25">
      <c r="A8" s="239" t="s">
        <v>457</v>
      </c>
      <c r="B8" s="240" t="s">
        <v>458</v>
      </c>
      <c r="C8" s="241">
        <f>+C9+C14+C19+C24+C29</f>
        <v>42964</v>
      </c>
      <c r="D8" s="241">
        <f>+D9+D14+D19+D24+D29</f>
        <v>25715</v>
      </c>
    </row>
    <row r="9" spans="1:4" s="238" customFormat="1" x14ac:dyDescent="0.25">
      <c r="A9" s="239" t="s">
        <v>459</v>
      </c>
      <c r="B9" s="240" t="s">
        <v>460</v>
      </c>
      <c r="C9" s="241">
        <f>+C10+C11+C12+C13</f>
        <v>3830</v>
      </c>
      <c r="D9" s="241">
        <f>+D10+D11+D12+D13</f>
        <v>3249</v>
      </c>
    </row>
    <row r="10" spans="1:4" s="238" customFormat="1" x14ac:dyDescent="0.25">
      <c r="A10" s="242" t="s">
        <v>461</v>
      </c>
      <c r="B10" s="240" t="s">
        <v>462</v>
      </c>
      <c r="C10" s="243"/>
      <c r="D10" s="243"/>
    </row>
    <row r="11" spans="1:4" s="238" customFormat="1" ht="26.25" customHeight="1" x14ac:dyDescent="0.25">
      <c r="A11" s="242" t="s">
        <v>463</v>
      </c>
      <c r="B11" s="240" t="s">
        <v>464</v>
      </c>
      <c r="C11" s="244"/>
      <c r="D11" s="244"/>
    </row>
    <row r="12" spans="1:4" s="238" customFormat="1" ht="22.5" x14ac:dyDescent="0.25">
      <c r="A12" s="242" t="s">
        <v>465</v>
      </c>
      <c r="B12" s="240" t="s">
        <v>466</v>
      </c>
      <c r="C12" s="244"/>
      <c r="D12" s="244"/>
    </row>
    <row r="13" spans="1:4" s="238" customFormat="1" x14ac:dyDescent="0.25">
      <c r="A13" s="242" t="s">
        <v>467</v>
      </c>
      <c r="B13" s="240" t="s">
        <v>468</v>
      </c>
      <c r="C13" s="244">
        <v>3830</v>
      </c>
      <c r="D13" s="244">
        <v>3249</v>
      </c>
    </row>
    <row r="14" spans="1:4" s="238" customFormat="1" x14ac:dyDescent="0.25">
      <c r="A14" s="239" t="s">
        <v>469</v>
      </c>
      <c r="B14" s="240" t="s">
        <v>470</v>
      </c>
      <c r="C14" s="245">
        <f>+C15+C16+C17+C18</f>
        <v>18230</v>
      </c>
      <c r="D14" s="245">
        <f>+D15+D16+D17+D18</f>
        <v>1562</v>
      </c>
    </row>
    <row r="15" spans="1:4" s="238" customFormat="1" x14ac:dyDescent="0.25">
      <c r="A15" s="242" t="s">
        <v>471</v>
      </c>
      <c r="B15" s="240" t="s">
        <v>472</v>
      </c>
      <c r="C15" s="244"/>
      <c r="D15" s="244"/>
    </row>
    <row r="16" spans="1:4" s="238" customFormat="1" ht="22.5" x14ac:dyDescent="0.25">
      <c r="A16" s="242" t="s">
        <v>473</v>
      </c>
      <c r="B16" s="240" t="s">
        <v>31</v>
      </c>
      <c r="C16" s="244"/>
      <c r="D16" s="244"/>
    </row>
    <row r="17" spans="1:4" s="238" customFormat="1" x14ac:dyDescent="0.25">
      <c r="A17" s="242" t="s">
        <v>474</v>
      </c>
      <c r="B17" s="240" t="s">
        <v>217</v>
      </c>
      <c r="C17" s="244">
        <v>11232</v>
      </c>
      <c r="D17" s="244">
        <v>839</v>
      </c>
    </row>
    <row r="18" spans="1:4" s="238" customFormat="1" x14ac:dyDescent="0.25">
      <c r="A18" s="242" t="s">
        <v>475</v>
      </c>
      <c r="B18" s="240" t="s">
        <v>218</v>
      </c>
      <c r="C18" s="244">
        <v>6998</v>
      </c>
      <c r="D18" s="244">
        <v>723</v>
      </c>
    </row>
    <row r="19" spans="1:4" s="238" customFormat="1" x14ac:dyDescent="0.25">
      <c r="A19" s="239" t="s">
        <v>476</v>
      </c>
      <c r="B19" s="240" t="s">
        <v>219</v>
      </c>
      <c r="C19" s="245">
        <f>+C20+C21+C22+C23</f>
        <v>0</v>
      </c>
      <c r="D19" s="245">
        <f>+D20+D21+D22+D23</f>
        <v>0</v>
      </c>
    </row>
    <row r="20" spans="1:4" s="238" customFormat="1" x14ac:dyDescent="0.25">
      <c r="A20" s="242" t="s">
        <v>477</v>
      </c>
      <c r="B20" s="240" t="s">
        <v>222</v>
      </c>
      <c r="C20" s="244"/>
      <c r="D20" s="244"/>
    </row>
    <row r="21" spans="1:4" s="238" customFormat="1" x14ac:dyDescent="0.25">
      <c r="A21" s="242" t="s">
        <v>478</v>
      </c>
      <c r="B21" s="240" t="s">
        <v>225</v>
      </c>
      <c r="C21" s="244"/>
      <c r="D21" s="244"/>
    </row>
    <row r="22" spans="1:4" s="238" customFormat="1" x14ac:dyDescent="0.25">
      <c r="A22" s="242" t="s">
        <v>479</v>
      </c>
      <c r="B22" s="240" t="s">
        <v>228</v>
      </c>
      <c r="C22" s="244"/>
      <c r="D22" s="244"/>
    </row>
    <row r="23" spans="1:4" s="238" customFormat="1" x14ac:dyDescent="0.25">
      <c r="A23" s="242" t="s">
        <v>480</v>
      </c>
      <c r="B23" s="240" t="s">
        <v>231</v>
      </c>
      <c r="C23" s="244"/>
      <c r="D23" s="244"/>
    </row>
    <row r="24" spans="1:4" s="238" customFormat="1" x14ac:dyDescent="0.25">
      <c r="A24" s="239" t="s">
        <v>481</v>
      </c>
      <c r="B24" s="240" t="s">
        <v>234</v>
      </c>
      <c r="C24" s="245">
        <f>+C25+C26+C27+C28</f>
        <v>20904</v>
      </c>
      <c r="D24" s="245">
        <f>+D25+D26+D27+D28</f>
        <v>20904</v>
      </c>
    </row>
    <row r="25" spans="1:4" s="238" customFormat="1" x14ac:dyDescent="0.25">
      <c r="A25" s="242" t="s">
        <v>482</v>
      </c>
      <c r="B25" s="240" t="s">
        <v>237</v>
      </c>
      <c r="C25" s="244">
        <v>20904</v>
      </c>
      <c r="D25" s="244">
        <v>20904</v>
      </c>
    </row>
    <row r="26" spans="1:4" s="238" customFormat="1" x14ac:dyDescent="0.25">
      <c r="A26" s="242" t="s">
        <v>483</v>
      </c>
      <c r="B26" s="240" t="s">
        <v>240</v>
      </c>
      <c r="C26" s="244"/>
      <c r="D26" s="244"/>
    </row>
    <row r="27" spans="1:4" s="238" customFormat="1" x14ac:dyDescent="0.25">
      <c r="A27" s="242" t="s">
        <v>484</v>
      </c>
      <c r="B27" s="240" t="s">
        <v>243</v>
      </c>
      <c r="C27" s="244"/>
      <c r="D27" s="244"/>
    </row>
    <row r="28" spans="1:4" s="238" customFormat="1" x14ac:dyDescent="0.25">
      <c r="A28" s="242" t="s">
        <v>485</v>
      </c>
      <c r="B28" s="240" t="s">
        <v>245</v>
      </c>
      <c r="C28" s="244"/>
      <c r="D28" s="244"/>
    </row>
    <row r="29" spans="1:4" s="238" customFormat="1" x14ac:dyDescent="0.25">
      <c r="A29" s="239" t="s">
        <v>486</v>
      </c>
      <c r="B29" s="240" t="s">
        <v>248</v>
      </c>
      <c r="C29" s="245">
        <f>+C30+C31+C32+C33</f>
        <v>0</v>
      </c>
      <c r="D29" s="245">
        <f>+D30+D31+D32+D33</f>
        <v>0</v>
      </c>
    </row>
    <row r="30" spans="1:4" s="238" customFormat="1" x14ac:dyDescent="0.25">
      <c r="A30" s="242" t="s">
        <v>487</v>
      </c>
      <c r="B30" s="240" t="s">
        <v>251</v>
      </c>
      <c r="C30" s="244"/>
      <c r="D30" s="244"/>
    </row>
    <row r="31" spans="1:4" s="238" customFormat="1" ht="22.5" x14ac:dyDescent="0.25">
      <c r="A31" s="242" t="s">
        <v>488</v>
      </c>
      <c r="B31" s="240" t="s">
        <v>254</v>
      </c>
      <c r="C31" s="244"/>
      <c r="D31" s="244"/>
    </row>
    <row r="32" spans="1:4" s="238" customFormat="1" x14ac:dyDescent="0.25">
      <c r="A32" s="242" t="s">
        <v>489</v>
      </c>
      <c r="B32" s="240" t="s">
        <v>283</v>
      </c>
      <c r="C32" s="244"/>
      <c r="D32" s="244"/>
    </row>
    <row r="33" spans="1:4" s="238" customFormat="1" x14ac:dyDescent="0.25">
      <c r="A33" s="242" t="s">
        <v>490</v>
      </c>
      <c r="B33" s="240" t="s">
        <v>286</v>
      </c>
      <c r="C33" s="244"/>
      <c r="D33" s="244"/>
    </row>
    <row r="34" spans="1:4" s="238" customFormat="1" x14ac:dyDescent="0.25">
      <c r="A34" s="239" t="s">
        <v>491</v>
      </c>
      <c r="B34" s="240" t="s">
        <v>287</v>
      </c>
      <c r="C34" s="245">
        <f>+C35+C40+C45</f>
        <v>0</v>
      </c>
      <c r="D34" s="245">
        <f>+D35+D40+D45</f>
        <v>0</v>
      </c>
    </row>
    <row r="35" spans="1:4" s="238" customFormat="1" x14ac:dyDescent="0.25">
      <c r="A35" s="239" t="s">
        <v>492</v>
      </c>
      <c r="B35" s="240" t="s">
        <v>290</v>
      </c>
      <c r="C35" s="245">
        <f>+C36+C37+C38+C39</f>
        <v>0</v>
      </c>
      <c r="D35" s="245">
        <f>+D36+D37+D38+D39</f>
        <v>0</v>
      </c>
    </row>
    <row r="36" spans="1:4" s="238" customFormat="1" x14ac:dyDescent="0.25">
      <c r="A36" s="242" t="s">
        <v>493</v>
      </c>
      <c r="B36" s="240" t="s">
        <v>370</v>
      </c>
      <c r="C36" s="244"/>
      <c r="D36" s="244"/>
    </row>
    <row r="37" spans="1:4" s="238" customFormat="1" x14ac:dyDescent="0.25">
      <c r="A37" s="242" t="s">
        <v>494</v>
      </c>
      <c r="B37" s="240" t="s">
        <v>371</v>
      </c>
      <c r="C37" s="244"/>
      <c r="D37" s="244"/>
    </row>
    <row r="38" spans="1:4" s="238" customFormat="1" x14ac:dyDescent="0.25">
      <c r="A38" s="242" t="s">
        <v>495</v>
      </c>
      <c r="B38" s="240" t="s">
        <v>496</v>
      </c>
      <c r="C38" s="244"/>
      <c r="D38" s="244"/>
    </row>
    <row r="39" spans="1:4" s="238" customFormat="1" x14ac:dyDescent="0.25">
      <c r="A39" s="242" t="s">
        <v>497</v>
      </c>
      <c r="B39" s="240" t="s">
        <v>498</v>
      </c>
      <c r="C39" s="244"/>
      <c r="D39" s="244"/>
    </row>
    <row r="40" spans="1:4" s="238" customFormat="1" x14ac:dyDescent="0.25">
      <c r="A40" s="239" t="s">
        <v>499</v>
      </c>
      <c r="B40" s="240" t="s">
        <v>500</v>
      </c>
      <c r="C40" s="245">
        <f>+C41+C42+C43+C44</f>
        <v>0</v>
      </c>
      <c r="D40" s="245">
        <f>+D41+D42+D43+D44</f>
        <v>0</v>
      </c>
    </row>
    <row r="41" spans="1:4" s="238" customFormat="1" x14ac:dyDescent="0.25">
      <c r="A41" s="242" t="s">
        <v>501</v>
      </c>
      <c r="B41" s="240" t="s">
        <v>502</v>
      </c>
      <c r="C41" s="244"/>
      <c r="D41" s="244"/>
    </row>
    <row r="42" spans="1:4" s="238" customFormat="1" ht="22.5" x14ac:dyDescent="0.25">
      <c r="A42" s="242" t="s">
        <v>503</v>
      </c>
      <c r="B42" s="240" t="s">
        <v>504</v>
      </c>
      <c r="C42" s="244"/>
      <c r="D42" s="244"/>
    </row>
    <row r="43" spans="1:4" s="238" customFormat="1" x14ac:dyDescent="0.25">
      <c r="A43" s="242" t="s">
        <v>505</v>
      </c>
      <c r="B43" s="240" t="s">
        <v>506</v>
      </c>
      <c r="C43" s="244"/>
      <c r="D43" s="244"/>
    </row>
    <row r="44" spans="1:4" s="238" customFormat="1" x14ac:dyDescent="0.25">
      <c r="A44" s="242" t="s">
        <v>507</v>
      </c>
      <c r="B44" s="240" t="s">
        <v>508</v>
      </c>
      <c r="C44" s="244"/>
      <c r="D44" s="244"/>
    </row>
    <row r="45" spans="1:4" s="238" customFormat="1" x14ac:dyDescent="0.25">
      <c r="A45" s="239" t="s">
        <v>509</v>
      </c>
      <c r="B45" s="240" t="s">
        <v>510</v>
      </c>
      <c r="C45" s="245">
        <f>+C46+C47+C48+C49</f>
        <v>0</v>
      </c>
      <c r="D45" s="245">
        <f>+D46+D47+D48+D49</f>
        <v>0</v>
      </c>
    </row>
    <row r="46" spans="1:4" s="238" customFormat="1" x14ac:dyDescent="0.25">
      <c r="A46" s="242" t="s">
        <v>511</v>
      </c>
      <c r="B46" s="240" t="s">
        <v>512</v>
      </c>
      <c r="C46" s="244"/>
      <c r="D46" s="244"/>
    </row>
    <row r="47" spans="1:4" s="238" customFormat="1" ht="22.5" x14ac:dyDescent="0.25">
      <c r="A47" s="242" t="s">
        <v>513</v>
      </c>
      <c r="B47" s="240" t="s">
        <v>514</v>
      </c>
      <c r="C47" s="244"/>
      <c r="D47" s="244"/>
    </row>
    <row r="48" spans="1:4" s="238" customFormat="1" x14ac:dyDescent="0.25">
      <c r="A48" s="242" t="s">
        <v>515</v>
      </c>
      <c r="B48" s="240" t="s">
        <v>516</v>
      </c>
      <c r="C48" s="244"/>
      <c r="D48" s="244"/>
    </row>
    <row r="49" spans="1:4" s="238" customFormat="1" x14ac:dyDescent="0.25">
      <c r="A49" s="242" t="s">
        <v>517</v>
      </c>
      <c r="B49" s="240" t="s">
        <v>518</v>
      </c>
      <c r="C49" s="244"/>
      <c r="D49" s="244"/>
    </row>
    <row r="50" spans="1:4" s="238" customFormat="1" x14ac:dyDescent="0.25">
      <c r="A50" s="239" t="s">
        <v>519</v>
      </c>
      <c r="B50" s="240" t="s">
        <v>520</v>
      </c>
      <c r="C50" s="244"/>
      <c r="D50" s="244"/>
    </row>
    <row r="51" spans="1:4" s="238" customFormat="1" ht="21" x14ac:dyDescent="0.25">
      <c r="A51" s="239" t="s">
        <v>521</v>
      </c>
      <c r="B51" s="240" t="s">
        <v>522</v>
      </c>
      <c r="C51" s="245">
        <f>+C7+C8+C34+C50</f>
        <v>91430</v>
      </c>
      <c r="D51" s="245">
        <f>+D7+D8+D34+D50</f>
        <v>25715</v>
      </c>
    </row>
    <row r="52" spans="1:4" s="238" customFormat="1" x14ac:dyDescent="0.25">
      <c r="A52" s="239" t="s">
        <v>523</v>
      </c>
      <c r="B52" s="240" t="s">
        <v>524</v>
      </c>
      <c r="C52" s="244"/>
      <c r="D52" s="244"/>
    </row>
    <row r="53" spans="1:4" s="238" customFormat="1" x14ac:dyDescent="0.25">
      <c r="A53" s="239" t="s">
        <v>525</v>
      </c>
      <c r="B53" s="240" t="s">
        <v>526</v>
      </c>
      <c r="C53" s="244"/>
      <c r="D53" s="244"/>
    </row>
    <row r="54" spans="1:4" s="238" customFormat="1" x14ac:dyDescent="0.25">
      <c r="A54" s="239" t="s">
        <v>527</v>
      </c>
      <c r="B54" s="240" t="s">
        <v>528</v>
      </c>
      <c r="C54" s="245">
        <f>+C52+C53</f>
        <v>0</v>
      </c>
      <c r="D54" s="245">
        <f>+D52+D53</f>
        <v>0</v>
      </c>
    </row>
    <row r="55" spans="1:4" s="238" customFormat="1" x14ac:dyDescent="0.25">
      <c r="A55" s="239" t="s">
        <v>529</v>
      </c>
      <c r="B55" s="240" t="s">
        <v>530</v>
      </c>
      <c r="C55" s="244"/>
      <c r="D55" s="244"/>
    </row>
    <row r="56" spans="1:4" s="238" customFormat="1" x14ac:dyDescent="0.25">
      <c r="A56" s="239" t="s">
        <v>531</v>
      </c>
      <c r="B56" s="240" t="s">
        <v>532</v>
      </c>
      <c r="C56" s="244">
        <v>0</v>
      </c>
      <c r="D56" s="244">
        <v>0</v>
      </c>
    </row>
    <row r="57" spans="1:4" s="238" customFormat="1" x14ac:dyDescent="0.25">
      <c r="A57" s="239" t="s">
        <v>533</v>
      </c>
      <c r="B57" s="240" t="s">
        <v>534</v>
      </c>
      <c r="C57" s="244">
        <v>5733</v>
      </c>
      <c r="D57" s="244">
        <v>5733</v>
      </c>
    </row>
    <row r="58" spans="1:4" s="238" customFormat="1" x14ac:dyDescent="0.25">
      <c r="A58" s="239" t="s">
        <v>535</v>
      </c>
      <c r="B58" s="240" t="s">
        <v>536</v>
      </c>
      <c r="C58" s="244"/>
      <c r="D58" s="244"/>
    </row>
    <row r="59" spans="1:4" s="238" customFormat="1" x14ac:dyDescent="0.25">
      <c r="A59" s="239" t="s">
        <v>537</v>
      </c>
      <c r="B59" s="240" t="s">
        <v>538</v>
      </c>
      <c r="C59" s="245">
        <f>+C55+C56+C57+C58</f>
        <v>5733</v>
      </c>
      <c r="D59" s="245">
        <f>+D55+D56+D57+D58</f>
        <v>5733</v>
      </c>
    </row>
    <row r="60" spans="1:4" s="238" customFormat="1" x14ac:dyDescent="0.25">
      <c r="A60" s="239" t="s">
        <v>539</v>
      </c>
      <c r="B60" s="240" t="s">
        <v>540</v>
      </c>
      <c r="C60" s="244">
        <v>16</v>
      </c>
      <c r="D60" s="244">
        <v>16</v>
      </c>
    </row>
    <row r="61" spans="1:4" s="238" customFormat="1" x14ac:dyDescent="0.25">
      <c r="A61" s="239" t="s">
        <v>541</v>
      </c>
      <c r="B61" s="240" t="s">
        <v>542</v>
      </c>
      <c r="C61" s="244"/>
      <c r="D61" s="244"/>
    </row>
    <row r="62" spans="1:4" s="238" customFormat="1" x14ac:dyDescent="0.25">
      <c r="A62" s="239" t="s">
        <v>543</v>
      </c>
      <c r="B62" s="240" t="s">
        <v>544</v>
      </c>
      <c r="C62" s="244"/>
      <c r="D62" s="244"/>
    </row>
    <row r="63" spans="1:4" s="238" customFormat="1" x14ac:dyDescent="0.25">
      <c r="A63" s="239" t="s">
        <v>545</v>
      </c>
      <c r="B63" s="240" t="s">
        <v>546</v>
      </c>
      <c r="C63" s="245">
        <f>+C60+C61+C62</f>
        <v>16</v>
      </c>
      <c r="D63" s="245">
        <f>+D60+D61+D62</f>
        <v>16</v>
      </c>
    </row>
    <row r="64" spans="1:4" s="238" customFormat="1" x14ac:dyDescent="0.25">
      <c r="A64" s="239" t="s">
        <v>634</v>
      </c>
      <c r="B64" s="240" t="s">
        <v>635</v>
      </c>
      <c r="C64" s="244"/>
      <c r="D64" s="244"/>
    </row>
    <row r="65" spans="1:4" s="238" customFormat="1" ht="21" x14ac:dyDescent="0.25">
      <c r="A65" s="239" t="s">
        <v>636</v>
      </c>
      <c r="B65" s="240" t="s">
        <v>637</v>
      </c>
      <c r="C65" s="244"/>
      <c r="D65" s="244"/>
    </row>
    <row r="66" spans="1:4" s="238" customFormat="1" x14ac:dyDescent="0.25">
      <c r="A66" s="239" t="s">
        <v>547</v>
      </c>
      <c r="B66" s="240" t="s">
        <v>548</v>
      </c>
      <c r="C66" s="245">
        <f>+C64+C65</f>
        <v>0</v>
      </c>
      <c r="D66" s="245">
        <f>+D64+D65</f>
        <v>0</v>
      </c>
    </row>
    <row r="67" spans="1:4" s="238" customFormat="1" x14ac:dyDescent="0.25">
      <c r="A67" s="239" t="s">
        <v>549</v>
      </c>
      <c r="B67" s="240" t="s">
        <v>550</v>
      </c>
      <c r="C67" s="244"/>
      <c r="D67" s="244"/>
    </row>
    <row r="68" spans="1:4" s="238" customFormat="1" ht="16.5" thickBot="1" x14ac:dyDescent="0.3">
      <c r="A68" s="246" t="s">
        <v>551</v>
      </c>
      <c r="B68" s="247" t="s">
        <v>552</v>
      </c>
      <c r="C68" s="248">
        <f>+C51+C54+C59+C63+C66+C67</f>
        <v>97179</v>
      </c>
      <c r="D68" s="248">
        <f>+D51+D54+D59+D63+D66+D67</f>
        <v>31464</v>
      </c>
    </row>
    <row r="69" spans="1:4" x14ac:dyDescent="0.25">
      <c r="A69" s="249"/>
      <c r="C69" s="250"/>
      <c r="D69" s="250"/>
    </row>
    <row r="70" spans="1:4" x14ac:dyDescent="0.25">
      <c r="A70" s="249"/>
      <c r="C70" s="250"/>
      <c r="D70" s="250"/>
    </row>
    <row r="71" spans="1:4" x14ac:dyDescent="0.25">
      <c r="A71" s="251"/>
      <c r="C71" s="250"/>
      <c r="D71" s="250"/>
    </row>
    <row r="72" spans="1:4" x14ac:dyDescent="0.25">
      <c r="A72" s="446"/>
      <c r="B72" s="446"/>
      <c r="C72" s="446"/>
      <c r="D72" s="446"/>
    </row>
    <row r="73" spans="1:4" x14ac:dyDescent="0.25">
      <c r="A73" s="446"/>
      <c r="B73" s="446"/>
      <c r="C73" s="446"/>
      <c r="D73" s="446"/>
    </row>
  </sheetData>
  <mergeCells count="9">
    <mergeCell ref="A72:D72"/>
    <mergeCell ref="A73:D73"/>
    <mergeCell ref="A1:D1"/>
    <mergeCell ref="C2:D2"/>
    <mergeCell ref="A3:A5"/>
    <mergeCell ref="B3:B5"/>
    <mergeCell ref="C3:C4"/>
    <mergeCell ref="D3:D4"/>
    <mergeCell ref="C5:D5"/>
  </mergeCells>
  <phoneticPr fontId="0" type="noConversion"/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&amp;R&amp;"Times New Roman,Félkövér dőlt"5.1. tájékoztató tábla a ……/2016. (……) társulási tanács határozatához</oddHeader>
    <oddFooter>&amp;C&amp;P</oddFooter>
  </headerFooter>
  <rowBreaks count="1" manualBreakCount="1">
    <brk id="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C18" sqref="C18"/>
    </sheetView>
  </sheetViews>
  <sheetFormatPr defaultRowHeight="12.75" x14ac:dyDescent="0.25"/>
  <cols>
    <col min="1" max="1" width="61" style="253" customWidth="1"/>
    <col min="2" max="2" width="5.28515625" style="267" customWidth="1"/>
    <col min="3" max="3" width="15.42578125" style="252" customWidth="1"/>
    <col min="4" max="16384" width="9.140625" style="252"/>
  </cols>
  <sheetData>
    <row r="1" spans="1:3" ht="32.25" customHeight="1" x14ac:dyDescent="0.25">
      <c r="A1" s="460" t="s">
        <v>553</v>
      </c>
      <c r="B1" s="460"/>
      <c r="C1" s="460"/>
    </row>
    <row r="2" spans="1:3" ht="15.75" x14ac:dyDescent="0.25">
      <c r="A2" s="461" t="s">
        <v>620</v>
      </c>
      <c r="B2" s="461"/>
      <c r="C2" s="461"/>
    </row>
    <row r="4" spans="1:3" ht="13.5" thickBot="1" x14ac:dyDescent="0.3">
      <c r="B4" s="462" t="s">
        <v>446</v>
      </c>
      <c r="C4" s="462"/>
    </row>
    <row r="5" spans="1:3" s="254" customFormat="1" ht="31.5" customHeight="1" x14ac:dyDescent="0.25">
      <c r="A5" s="463" t="s">
        <v>554</v>
      </c>
      <c r="B5" s="465" t="s">
        <v>334</v>
      </c>
      <c r="C5" s="467" t="s">
        <v>555</v>
      </c>
    </row>
    <row r="6" spans="1:3" s="254" customFormat="1" x14ac:dyDescent="0.25">
      <c r="A6" s="464"/>
      <c r="B6" s="466"/>
      <c r="C6" s="468"/>
    </row>
    <row r="7" spans="1:3" s="258" customFormat="1" ht="13.5" thickBot="1" x14ac:dyDescent="0.3">
      <c r="A7" s="255" t="s">
        <v>556</v>
      </c>
      <c r="B7" s="256" t="s">
        <v>452</v>
      </c>
      <c r="C7" s="257" t="s">
        <v>453</v>
      </c>
    </row>
    <row r="8" spans="1:3" ht="15.75" customHeight="1" x14ac:dyDescent="0.25">
      <c r="A8" s="235" t="s">
        <v>557</v>
      </c>
      <c r="B8" s="236" t="s">
        <v>456</v>
      </c>
      <c r="C8" s="268">
        <v>91111</v>
      </c>
    </row>
    <row r="9" spans="1:3" ht="15.75" customHeight="1" x14ac:dyDescent="0.25">
      <c r="A9" s="239" t="s">
        <v>558</v>
      </c>
      <c r="B9" s="240" t="s">
        <v>458</v>
      </c>
      <c r="C9" s="259">
        <v>0</v>
      </c>
    </row>
    <row r="10" spans="1:3" ht="15.75" customHeight="1" x14ac:dyDescent="0.25">
      <c r="A10" s="239" t="s">
        <v>559</v>
      </c>
      <c r="B10" s="240" t="s">
        <v>460</v>
      </c>
      <c r="C10" s="259">
        <v>4281</v>
      </c>
    </row>
    <row r="11" spans="1:3" ht="15.75" customHeight="1" x14ac:dyDescent="0.25">
      <c r="A11" s="239" t="s">
        <v>560</v>
      </c>
      <c r="B11" s="240" t="s">
        <v>462</v>
      </c>
      <c r="C11" s="260">
        <v>-66805</v>
      </c>
    </row>
    <row r="12" spans="1:3" ht="15.75" customHeight="1" x14ac:dyDescent="0.25">
      <c r="A12" s="239" t="s">
        <v>561</v>
      </c>
      <c r="B12" s="240" t="s">
        <v>464</v>
      </c>
      <c r="C12" s="260">
        <v>0</v>
      </c>
    </row>
    <row r="13" spans="1:3" ht="15.75" customHeight="1" x14ac:dyDescent="0.25">
      <c r="A13" s="239" t="s">
        <v>562</v>
      </c>
      <c r="B13" s="240" t="s">
        <v>466</v>
      </c>
      <c r="C13" s="260">
        <v>2809</v>
      </c>
    </row>
    <row r="14" spans="1:3" ht="15.75" customHeight="1" x14ac:dyDescent="0.25">
      <c r="A14" s="239" t="s">
        <v>563</v>
      </c>
      <c r="B14" s="240" t="s">
        <v>468</v>
      </c>
      <c r="C14" s="261">
        <f>+C8+C9+C10+C11+C12+C13</f>
        <v>31396</v>
      </c>
    </row>
    <row r="15" spans="1:3" ht="15.75" customHeight="1" x14ac:dyDescent="0.25">
      <c r="A15" s="239" t="s">
        <v>564</v>
      </c>
      <c r="B15" s="240" t="s">
        <v>470</v>
      </c>
      <c r="C15" s="262">
        <v>0</v>
      </c>
    </row>
    <row r="16" spans="1:3" ht="15.75" customHeight="1" x14ac:dyDescent="0.25">
      <c r="A16" s="239" t="s">
        <v>565</v>
      </c>
      <c r="B16" s="240" t="s">
        <v>472</v>
      </c>
      <c r="C16" s="260">
        <v>68</v>
      </c>
    </row>
    <row r="17" spans="1:5" ht="15.75" customHeight="1" x14ac:dyDescent="0.25">
      <c r="A17" s="239" t="s">
        <v>566</v>
      </c>
      <c r="B17" s="240" t="s">
        <v>31</v>
      </c>
      <c r="C17" s="260">
        <v>0</v>
      </c>
    </row>
    <row r="18" spans="1:5" ht="15.75" customHeight="1" x14ac:dyDescent="0.25">
      <c r="A18" s="239" t="s">
        <v>567</v>
      </c>
      <c r="B18" s="240" t="s">
        <v>217</v>
      </c>
      <c r="C18" s="261">
        <f>+C15+C16+C17</f>
        <v>68</v>
      </c>
    </row>
    <row r="19" spans="1:5" ht="15.75" customHeight="1" x14ac:dyDescent="0.25">
      <c r="A19" s="239" t="s">
        <v>569</v>
      </c>
      <c r="B19" s="240" t="s">
        <v>218</v>
      </c>
      <c r="C19" s="261">
        <v>0</v>
      </c>
    </row>
    <row r="20" spans="1:5" s="263" customFormat="1" ht="15.75" customHeight="1" x14ac:dyDescent="0.25">
      <c r="A20" s="239" t="s">
        <v>570</v>
      </c>
      <c r="B20" s="240" t="s">
        <v>219</v>
      </c>
      <c r="C20" s="260"/>
    </row>
    <row r="21" spans="1:5" ht="15.75" customHeight="1" x14ac:dyDescent="0.25">
      <c r="A21" s="239" t="s">
        <v>571</v>
      </c>
      <c r="B21" s="240" t="s">
        <v>222</v>
      </c>
      <c r="C21" s="260"/>
    </row>
    <row r="22" spans="1:5" ht="15.75" customHeight="1" thickBot="1" x14ac:dyDescent="0.3">
      <c r="A22" s="264" t="s">
        <v>568</v>
      </c>
      <c r="B22" s="247" t="s">
        <v>225</v>
      </c>
      <c r="C22" s="265">
        <f>+C14+C18+C20+C21+C19</f>
        <v>31464</v>
      </c>
    </row>
    <row r="23" spans="1:5" ht="15.75" x14ac:dyDescent="0.25">
      <c r="A23" s="249"/>
      <c r="B23" s="251"/>
      <c r="C23" s="250"/>
      <c r="D23" s="250"/>
      <c r="E23" s="250"/>
    </row>
    <row r="24" spans="1:5" ht="15.75" x14ac:dyDescent="0.25">
      <c r="A24" s="249"/>
      <c r="B24" s="251"/>
      <c r="C24" s="250"/>
      <c r="D24" s="250"/>
      <c r="E24" s="250"/>
    </row>
    <row r="25" spans="1:5" ht="15.75" x14ac:dyDescent="0.25">
      <c r="A25" s="251"/>
      <c r="B25" s="251"/>
      <c r="C25" s="250"/>
      <c r="D25" s="250"/>
      <c r="E25" s="250"/>
    </row>
    <row r="26" spans="1:5" ht="15.75" x14ac:dyDescent="0.25">
      <c r="A26" s="459"/>
      <c r="B26" s="459"/>
      <c r="C26" s="459"/>
      <c r="D26" s="266"/>
      <c r="E26" s="266"/>
    </row>
    <row r="27" spans="1:5" ht="15.75" x14ac:dyDescent="0.25">
      <c r="A27" s="459"/>
      <c r="B27" s="459"/>
      <c r="C27" s="459"/>
      <c r="D27" s="266"/>
      <c r="E27" s="266"/>
    </row>
  </sheetData>
  <mergeCells count="8">
    <mergeCell ref="A26:C26"/>
    <mergeCell ref="A27:C27"/>
    <mergeCell ref="A1:C1"/>
    <mergeCell ref="A2:C2"/>
    <mergeCell ref="B4:C4"/>
    <mergeCell ref="A5:A6"/>
    <mergeCell ref="B5:B6"/>
    <mergeCell ref="C5:C6"/>
  </mergeCells>
  <phoneticPr fontId="0" type="noConversion"/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&amp;R&amp;"Times New Roman CE,Félkövér dőlt"7.B. sz.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I8" sqref="I8"/>
    </sheetView>
  </sheetViews>
  <sheetFormatPr defaultRowHeight="12.75" x14ac:dyDescent="0.25"/>
  <cols>
    <col min="1" max="1" width="5.85546875" style="269" customWidth="1"/>
    <col min="2" max="2" width="30.85546875" style="270" customWidth="1"/>
    <col min="3" max="3" width="14.5703125" style="270" customWidth="1"/>
    <col min="4" max="9" width="11" style="270" customWidth="1"/>
    <col min="10" max="10" width="11.85546875" style="270" customWidth="1"/>
    <col min="11" max="16384" width="9.140625" style="270"/>
  </cols>
  <sheetData>
    <row r="1" spans="1:10" ht="14.25" thickBot="1" x14ac:dyDescent="0.3">
      <c r="J1" s="271" t="s">
        <v>209</v>
      </c>
    </row>
    <row r="2" spans="1:10" s="275" customFormat="1" ht="26.25" customHeight="1" x14ac:dyDescent="0.25">
      <c r="A2" s="471" t="s">
        <v>77</v>
      </c>
      <c r="B2" s="473" t="s">
        <v>572</v>
      </c>
      <c r="C2" s="473" t="s">
        <v>573</v>
      </c>
      <c r="D2" s="473" t="s">
        <v>621</v>
      </c>
      <c r="E2" s="473" t="s">
        <v>622</v>
      </c>
      <c r="F2" s="272" t="s">
        <v>574</v>
      </c>
      <c r="G2" s="273"/>
      <c r="H2" s="273"/>
      <c r="I2" s="274"/>
      <c r="J2" s="469" t="s">
        <v>575</v>
      </c>
    </row>
    <row r="3" spans="1:10" s="278" customFormat="1" ht="32.25" customHeight="1" thickBot="1" x14ac:dyDescent="0.3">
      <c r="A3" s="472"/>
      <c r="B3" s="474"/>
      <c r="C3" s="474"/>
      <c r="D3" s="475"/>
      <c r="E3" s="475"/>
      <c r="F3" s="276" t="s">
        <v>576</v>
      </c>
      <c r="G3" s="276" t="s">
        <v>577</v>
      </c>
      <c r="H3" s="276" t="s">
        <v>623</v>
      </c>
      <c r="I3" s="277" t="s">
        <v>624</v>
      </c>
      <c r="J3" s="470"/>
    </row>
    <row r="4" spans="1:10" s="283" customFormat="1" ht="14.1" customHeight="1" thickBot="1" x14ac:dyDescent="0.3">
      <c r="A4" s="279">
        <v>1</v>
      </c>
      <c r="B4" s="280">
        <v>2</v>
      </c>
      <c r="C4" s="281">
        <v>3</v>
      </c>
      <c r="D4" s="281">
        <v>4</v>
      </c>
      <c r="E4" s="281">
        <v>5</v>
      </c>
      <c r="F4" s="281">
        <v>6</v>
      </c>
      <c r="G4" s="281">
        <v>7</v>
      </c>
      <c r="H4" s="281">
        <v>8</v>
      </c>
      <c r="I4" s="281">
        <v>9</v>
      </c>
      <c r="J4" s="282" t="s">
        <v>578</v>
      </c>
    </row>
    <row r="5" spans="1:10" ht="33.75" customHeight="1" x14ac:dyDescent="0.25">
      <c r="A5" s="284" t="s">
        <v>1</v>
      </c>
      <c r="B5" s="285" t="s">
        <v>579</v>
      </c>
      <c r="C5" s="286"/>
      <c r="D5" s="287">
        <f t="shared" ref="D5:I5" si="0">SUM(D6:D7)</f>
        <v>0</v>
      </c>
      <c r="E5" s="287">
        <f t="shared" si="0"/>
        <v>0</v>
      </c>
      <c r="F5" s="287">
        <f t="shared" si="0"/>
        <v>0</v>
      </c>
      <c r="G5" s="287">
        <f t="shared" si="0"/>
        <v>0</v>
      </c>
      <c r="H5" s="287">
        <f t="shared" si="0"/>
        <v>0</v>
      </c>
      <c r="I5" s="288">
        <f t="shared" si="0"/>
        <v>0</v>
      </c>
      <c r="J5" s="289">
        <f t="shared" ref="J5:J17" si="1">SUM(F5:I5)</f>
        <v>0</v>
      </c>
    </row>
    <row r="6" spans="1:10" ht="21" customHeight="1" x14ac:dyDescent="0.25">
      <c r="A6" s="290" t="s">
        <v>6</v>
      </c>
      <c r="B6" s="291" t="s">
        <v>580</v>
      </c>
      <c r="C6" s="292"/>
      <c r="D6" s="293"/>
      <c r="E6" s="293"/>
      <c r="F6" s="293"/>
      <c r="G6" s="293"/>
      <c r="H6" s="293"/>
      <c r="I6" s="294"/>
      <c r="J6" s="295">
        <f t="shared" si="1"/>
        <v>0</v>
      </c>
    </row>
    <row r="7" spans="1:10" ht="21" customHeight="1" x14ac:dyDescent="0.25">
      <c r="A7" s="290" t="s">
        <v>12</v>
      </c>
      <c r="B7" s="291" t="s">
        <v>580</v>
      </c>
      <c r="C7" s="292"/>
      <c r="D7" s="293"/>
      <c r="E7" s="293"/>
      <c r="F7" s="293"/>
      <c r="G7" s="293"/>
      <c r="H7" s="293"/>
      <c r="I7" s="294"/>
      <c r="J7" s="295">
        <f t="shared" si="1"/>
        <v>0</v>
      </c>
    </row>
    <row r="8" spans="1:10" ht="36" customHeight="1" x14ac:dyDescent="0.25">
      <c r="A8" s="290" t="s">
        <v>14</v>
      </c>
      <c r="B8" s="296" t="s">
        <v>581</v>
      </c>
      <c r="C8" s="297"/>
      <c r="D8" s="298">
        <f t="shared" ref="D8:I8" si="2">SUM(D9:D10)</f>
        <v>0</v>
      </c>
      <c r="E8" s="298">
        <f t="shared" si="2"/>
        <v>0</v>
      </c>
      <c r="F8" s="298">
        <f t="shared" si="2"/>
        <v>0</v>
      </c>
      <c r="G8" s="298">
        <f t="shared" si="2"/>
        <v>0</v>
      </c>
      <c r="H8" s="298">
        <f t="shared" si="2"/>
        <v>0</v>
      </c>
      <c r="I8" s="299">
        <f t="shared" si="2"/>
        <v>0</v>
      </c>
      <c r="J8" s="300">
        <f t="shared" si="1"/>
        <v>0</v>
      </c>
    </row>
    <row r="9" spans="1:10" ht="21" customHeight="1" x14ac:dyDescent="0.25">
      <c r="A9" s="290" t="s">
        <v>18</v>
      </c>
      <c r="B9" s="291" t="s">
        <v>580</v>
      </c>
      <c r="C9" s="292"/>
      <c r="D9" s="293"/>
      <c r="E9" s="293"/>
      <c r="F9" s="293"/>
      <c r="G9" s="293"/>
      <c r="H9" s="293"/>
      <c r="I9" s="294"/>
      <c r="J9" s="295">
        <f t="shared" si="1"/>
        <v>0</v>
      </c>
    </row>
    <row r="10" spans="1:10" ht="18" customHeight="1" x14ac:dyDescent="0.25">
      <c r="A10" s="290" t="s">
        <v>25</v>
      </c>
      <c r="B10" s="291"/>
      <c r="C10" s="292"/>
      <c r="D10" s="293"/>
      <c r="E10" s="293"/>
      <c r="F10" s="293"/>
      <c r="G10" s="293"/>
      <c r="H10" s="293"/>
      <c r="I10" s="294"/>
      <c r="J10" s="295">
        <f t="shared" si="1"/>
        <v>0</v>
      </c>
    </row>
    <row r="11" spans="1:10" ht="21" customHeight="1" x14ac:dyDescent="0.25">
      <c r="A11" s="290" t="s">
        <v>27</v>
      </c>
      <c r="B11" s="301" t="s">
        <v>582</v>
      </c>
      <c r="C11" s="297"/>
      <c r="D11" s="298">
        <f t="shared" ref="D11:I11" si="3">SUM(D12:D12)</f>
        <v>0</v>
      </c>
      <c r="E11" s="298">
        <f t="shared" si="3"/>
        <v>0</v>
      </c>
      <c r="F11" s="298">
        <f t="shared" si="3"/>
        <v>0</v>
      </c>
      <c r="G11" s="298">
        <f t="shared" si="3"/>
        <v>0</v>
      </c>
      <c r="H11" s="298">
        <f t="shared" si="3"/>
        <v>0</v>
      </c>
      <c r="I11" s="299">
        <f t="shared" si="3"/>
        <v>0</v>
      </c>
      <c r="J11" s="300">
        <f t="shared" si="1"/>
        <v>0</v>
      </c>
    </row>
    <row r="12" spans="1:10" ht="21" customHeight="1" x14ac:dyDescent="0.25">
      <c r="A12" s="290" t="s">
        <v>28</v>
      </c>
      <c r="B12" s="291" t="s">
        <v>580</v>
      </c>
      <c r="C12" s="292"/>
      <c r="D12" s="293"/>
      <c r="E12" s="293"/>
      <c r="F12" s="293"/>
      <c r="G12" s="293"/>
      <c r="H12" s="293"/>
      <c r="I12" s="294"/>
      <c r="J12" s="295">
        <f t="shared" si="1"/>
        <v>0</v>
      </c>
    </row>
    <row r="13" spans="1:10" ht="21" customHeight="1" x14ac:dyDescent="0.25">
      <c r="A13" s="290" t="s">
        <v>29</v>
      </c>
      <c r="B13" s="301"/>
      <c r="C13" s="297"/>
      <c r="D13" s="298">
        <f t="shared" ref="D13:I13" si="4">SUM(D14:D14)</f>
        <v>0</v>
      </c>
      <c r="E13" s="298">
        <f t="shared" si="4"/>
        <v>0</v>
      </c>
      <c r="F13" s="298">
        <f t="shared" si="4"/>
        <v>0</v>
      </c>
      <c r="G13" s="298">
        <f t="shared" si="4"/>
        <v>0</v>
      </c>
      <c r="H13" s="298">
        <f t="shared" si="4"/>
        <v>0</v>
      </c>
      <c r="I13" s="299">
        <f t="shared" si="4"/>
        <v>0</v>
      </c>
      <c r="J13" s="300">
        <f t="shared" si="1"/>
        <v>0</v>
      </c>
    </row>
    <row r="14" spans="1:10" ht="21" customHeight="1" x14ac:dyDescent="0.25">
      <c r="A14" s="290" t="s">
        <v>31</v>
      </c>
      <c r="B14" s="291" t="s">
        <v>580</v>
      </c>
      <c r="C14" s="292"/>
      <c r="D14" s="293"/>
      <c r="E14" s="293"/>
      <c r="F14" s="293"/>
      <c r="G14" s="293"/>
      <c r="H14" s="293"/>
      <c r="I14" s="294"/>
      <c r="J14" s="295">
        <f t="shared" si="1"/>
        <v>0</v>
      </c>
    </row>
    <row r="15" spans="1:10" ht="21" customHeight="1" x14ac:dyDescent="0.25">
      <c r="A15" s="302" t="s">
        <v>217</v>
      </c>
      <c r="B15" s="303"/>
      <c r="C15" s="304"/>
      <c r="D15" s="305">
        <f t="shared" ref="D15:I15" si="5">SUM(D16:D17)</f>
        <v>0</v>
      </c>
      <c r="E15" s="305">
        <f t="shared" si="5"/>
        <v>0</v>
      </c>
      <c r="F15" s="305">
        <f t="shared" si="5"/>
        <v>0</v>
      </c>
      <c r="G15" s="305">
        <f t="shared" si="5"/>
        <v>0</v>
      </c>
      <c r="H15" s="305">
        <f t="shared" si="5"/>
        <v>0</v>
      </c>
      <c r="I15" s="306">
        <f t="shared" si="5"/>
        <v>0</v>
      </c>
      <c r="J15" s="300">
        <f t="shared" si="1"/>
        <v>0</v>
      </c>
    </row>
    <row r="16" spans="1:10" ht="21" customHeight="1" x14ac:dyDescent="0.25">
      <c r="A16" s="302" t="s">
        <v>218</v>
      </c>
      <c r="B16" s="291" t="s">
        <v>580</v>
      </c>
      <c r="C16" s="292"/>
      <c r="D16" s="293"/>
      <c r="E16" s="293"/>
      <c r="F16" s="293"/>
      <c r="G16" s="293"/>
      <c r="H16" s="293"/>
      <c r="I16" s="294"/>
      <c r="J16" s="295">
        <f t="shared" si="1"/>
        <v>0</v>
      </c>
    </row>
    <row r="17" spans="1:10" ht="21" customHeight="1" thickBot="1" x14ac:dyDescent="0.3">
      <c r="A17" s="302" t="s">
        <v>219</v>
      </c>
      <c r="B17" s="291" t="s">
        <v>580</v>
      </c>
      <c r="C17" s="307"/>
      <c r="D17" s="308"/>
      <c r="E17" s="308"/>
      <c r="F17" s="308"/>
      <c r="G17" s="308"/>
      <c r="H17" s="308"/>
      <c r="I17" s="309"/>
      <c r="J17" s="295">
        <f t="shared" si="1"/>
        <v>0</v>
      </c>
    </row>
    <row r="18" spans="1:10" ht="21" customHeight="1" thickBot="1" x14ac:dyDescent="0.3">
      <c r="A18" s="310" t="s">
        <v>222</v>
      </c>
      <c r="B18" s="311" t="s">
        <v>583</v>
      </c>
      <c r="C18" s="312"/>
      <c r="D18" s="313">
        <f t="shared" ref="D18:J18" si="6">D5+D8+D11+D13+D15</f>
        <v>0</v>
      </c>
      <c r="E18" s="313">
        <f t="shared" si="6"/>
        <v>0</v>
      </c>
      <c r="F18" s="313">
        <f t="shared" si="6"/>
        <v>0</v>
      </c>
      <c r="G18" s="313">
        <f t="shared" si="6"/>
        <v>0</v>
      </c>
      <c r="H18" s="313">
        <f t="shared" si="6"/>
        <v>0</v>
      </c>
      <c r="I18" s="314">
        <f t="shared" si="6"/>
        <v>0</v>
      </c>
      <c r="J18" s="315">
        <f t="shared" si="6"/>
        <v>0</v>
      </c>
    </row>
  </sheetData>
  <mergeCells count="6">
    <mergeCell ref="J2:J3"/>
    <mergeCell ref="A2:A3"/>
    <mergeCell ref="B2:B3"/>
    <mergeCell ref="C2:C3"/>
    <mergeCell ref="D2:D3"/>
    <mergeCell ref="E2:E3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bontásban&amp;R&amp;"Times New Roman CE,Félkövér dőlt"8. sz.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25" sqref="F25"/>
    </sheetView>
  </sheetViews>
  <sheetFormatPr defaultRowHeight="12.75" x14ac:dyDescent="0.25"/>
  <cols>
    <col min="1" max="1" width="5" style="345" customWidth="1"/>
    <col min="2" max="2" width="47.85546875" style="329" customWidth="1"/>
    <col min="3" max="4" width="12.7109375" style="329" customWidth="1"/>
    <col min="5" max="16384" width="9.140625" style="329"/>
  </cols>
  <sheetData>
    <row r="1" spans="1:4" s="317" customFormat="1" ht="15.75" thickBot="1" x14ac:dyDescent="0.3">
      <c r="A1" s="316"/>
      <c r="D1" s="271" t="s">
        <v>209</v>
      </c>
    </row>
    <row r="2" spans="1:4" s="321" customFormat="1" ht="48" customHeight="1" thickBot="1" x14ac:dyDescent="0.3">
      <c r="A2" s="318" t="s">
        <v>440</v>
      </c>
      <c r="B2" s="319" t="s">
        <v>78</v>
      </c>
      <c r="C2" s="319" t="s">
        <v>584</v>
      </c>
      <c r="D2" s="320" t="s">
        <v>585</v>
      </c>
    </row>
    <row r="3" spans="1:4" s="321" customFormat="1" ht="14.1" customHeight="1" thickBot="1" x14ac:dyDescent="0.3">
      <c r="A3" s="322">
        <v>1</v>
      </c>
      <c r="B3" s="323">
        <v>2</v>
      </c>
      <c r="C3" s="323">
        <v>3</v>
      </c>
      <c r="D3" s="324">
        <v>4</v>
      </c>
    </row>
    <row r="4" spans="1:4" ht="18" customHeight="1" x14ac:dyDescent="0.25">
      <c r="A4" s="325" t="s">
        <v>1</v>
      </c>
      <c r="B4" s="326" t="s">
        <v>586</v>
      </c>
      <c r="C4" s="327"/>
      <c r="D4" s="328"/>
    </row>
    <row r="5" spans="1:4" ht="18" customHeight="1" x14ac:dyDescent="0.25">
      <c r="A5" s="330" t="s">
        <v>6</v>
      </c>
      <c r="B5" s="331" t="s">
        <v>587</v>
      </c>
      <c r="C5" s="332"/>
      <c r="D5" s="333"/>
    </row>
    <row r="6" spans="1:4" ht="18" customHeight="1" x14ac:dyDescent="0.25">
      <c r="A6" s="330" t="s">
        <v>12</v>
      </c>
      <c r="B6" s="331" t="s">
        <v>588</v>
      </c>
      <c r="C6" s="332"/>
      <c r="D6" s="333"/>
    </row>
    <row r="7" spans="1:4" ht="18" customHeight="1" x14ac:dyDescent="0.25">
      <c r="A7" s="330" t="s">
        <v>14</v>
      </c>
      <c r="B7" s="331" t="s">
        <v>589</v>
      </c>
      <c r="C7" s="332"/>
      <c r="D7" s="333"/>
    </row>
    <row r="8" spans="1:4" ht="18" customHeight="1" x14ac:dyDescent="0.25">
      <c r="A8" s="334" t="s">
        <v>18</v>
      </c>
      <c r="B8" s="331" t="s">
        <v>590</v>
      </c>
      <c r="C8" s="332"/>
      <c r="D8" s="333"/>
    </row>
    <row r="9" spans="1:4" ht="18" customHeight="1" x14ac:dyDescent="0.25">
      <c r="A9" s="330" t="s">
        <v>25</v>
      </c>
      <c r="B9" s="331"/>
      <c r="C9" s="332"/>
      <c r="D9" s="333"/>
    </row>
    <row r="10" spans="1:4" ht="18" customHeight="1" x14ac:dyDescent="0.25">
      <c r="A10" s="334" t="s">
        <v>27</v>
      </c>
      <c r="B10" s="331"/>
      <c r="C10" s="332"/>
      <c r="D10" s="333"/>
    </row>
    <row r="11" spans="1:4" ht="18" customHeight="1" x14ac:dyDescent="0.25">
      <c r="A11" s="330" t="s">
        <v>28</v>
      </c>
      <c r="B11" s="331"/>
      <c r="C11" s="332"/>
      <c r="D11" s="333"/>
    </row>
    <row r="12" spans="1:4" ht="18" customHeight="1" x14ac:dyDescent="0.25">
      <c r="A12" s="334" t="s">
        <v>29</v>
      </c>
      <c r="B12" s="331"/>
      <c r="C12" s="332"/>
      <c r="D12" s="333"/>
    </row>
    <row r="13" spans="1:4" ht="18" customHeight="1" x14ac:dyDescent="0.25">
      <c r="A13" s="330" t="s">
        <v>31</v>
      </c>
      <c r="B13" s="331"/>
      <c r="C13" s="332"/>
      <c r="D13" s="333"/>
    </row>
    <row r="14" spans="1:4" ht="18" customHeight="1" x14ac:dyDescent="0.25">
      <c r="A14" s="334" t="s">
        <v>217</v>
      </c>
      <c r="B14" s="331"/>
      <c r="C14" s="332"/>
      <c r="D14" s="333"/>
    </row>
    <row r="15" spans="1:4" ht="18" customHeight="1" x14ac:dyDescent="0.25">
      <c r="A15" s="330" t="s">
        <v>218</v>
      </c>
      <c r="B15" s="331"/>
      <c r="C15" s="332"/>
      <c r="D15" s="333"/>
    </row>
    <row r="16" spans="1:4" ht="18" customHeight="1" x14ac:dyDescent="0.25">
      <c r="A16" s="334" t="s">
        <v>219</v>
      </c>
      <c r="B16" s="331"/>
      <c r="C16" s="332"/>
      <c r="D16" s="333"/>
    </row>
    <row r="17" spans="1:4" ht="18" customHeight="1" x14ac:dyDescent="0.25">
      <c r="A17" s="330" t="s">
        <v>222</v>
      </c>
      <c r="B17" s="335"/>
      <c r="C17" s="332"/>
      <c r="D17" s="333"/>
    </row>
    <row r="18" spans="1:4" ht="18" customHeight="1" x14ac:dyDescent="0.25">
      <c r="A18" s="334" t="s">
        <v>225</v>
      </c>
      <c r="B18" s="331"/>
      <c r="C18" s="332"/>
      <c r="D18" s="333"/>
    </row>
    <row r="19" spans="1:4" ht="18" customHeight="1" x14ac:dyDescent="0.25">
      <c r="A19" s="330" t="s">
        <v>228</v>
      </c>
      <c r="B19" s="331"/>
      <c r="C19" s="332"/>
      <c r="D19" s="333"/>
    </row>
    <row r="20" spans="1:4" ht="18" customHeight="1" x14ac:dyDescent="0.25">
      <c r="A20" s="334" t="s">
        <v>231</v>
      </c>
      <c r="B20" s="331"/>
      <c r="C20" s="332"/>
      <c r="D20" s="333"/>
    </row>
    <row r="21" spans="1:4" ht="18" customHeight="1" x14ac:dyDescent="0.25">
      <c r="A21" s="330" t="s">
        <v>234</v>
      </c>
      <c r="B21" s="331"/>
      <c r="C21" s="332"/>
      <c r="D21" s="333"/>
    </row>
    <row r="22" spans="1:4" ht="18" customHeight="1" x14ac:dyDescent="0.25">
      <c r="A22" s="334" t="s">
        <v>237</v>
      </c>
      <c r="B22" s="331"/>
      <c r="C22" s="332"/>
      <c r="D22" s="333"/>
    </row>
    <row r="23" spans="1:4" ht="18" customHeight="1" x14ac:dyDescent="0.25">
      <c r="A23" s="330" t="s">
        <v>240</v>
      </c>
      <c r="B23" s="331"/>
      <c r="C23" s="332"/>
      <c r="D23" s="333"/>
    </row>
    <row r="24" spans="1:4" ht="18" customHeight="1" x14ac:dyDescent="0.25">
      <c r="A24" s="334" t="s">
        <v>243</v>
      </c>
      <c r="B24" s="331"/>
      <c r="C24" s="332"/>
      <c r="D24" s="333"/>
    </row>
    <row r="25" spans="1:4" ht="18" customHeight="1" x14ac:dyDescent="0.25">
      <c r="A25" s="330" t="s">
        <v>245</v>
      </c>
      <c r="B25" s="331"/>
      <c r="C25" s="332"/>
      <c r="D25" s="333"/>
    </row>
    <row r="26" spans="1:4" ht="18" customHeight="1" x14ac:dyDescent="0.25">
      <c r="A26" s="334" t="s">
        <v>248</v>
      </c>
      <c r="B26" s="331"/>
      <c r="C26" s="332"/>
      <c r="D26" s="333"/>
    </row>
    <row r="27" spans="1:4" ht="18" customHeight="1" x14ac:dyDescent="0.25">
      <c r="A27" s="330" t="s">
        <v>251</v>
      </c>
      <c r="B27" s="331"/>
      <c r="C27" s="332"/>
      <c r="D27" s="333"/>
    </row>
    <row r="28" spans="1:4" ht="18" customHeight="1" x14ac:dyDescent="0.25">
      <c r="A28" s="334" t="s">
        <v>254</v>
      </c>
      <c r="B28" s="331"/>
      <c r="C28" s="332"/>
      <c r="D28" s="333"/>
    </row>
    <row r="29" spans="1:4" ht="18" customHeight="1" thickBot="1" x14ac:dyDescent="0.3">
      <c r="A29" s="336" t="s">
        <v>283</v>
      </c>
      <c r="B29" s="337"/>
      <c r="C29" s="338"/>
      <c r="D29" s="339"/>
    </row>
    <row r="30" spans="1:4" ht="18" customHeight="1" thickBot="1" x14ac:dyDescent="0.3">
      <c r="A30" s="340" t="s">
        <v>286</v>
      </c>
      <c r="B30" s="341" t="s">
        <v>335</v>
      </c>
      <c r="C30" s="342">
        <f>SUM(C4:C29)</f>
        <v>0</v>
      </c>
      <c r="D30" s="343">
        <f>SUM(D4:D29)</f>
        <v>0</v>
      </c>
    </row>
    <row r="31" spans="1:4" ht="25.5" customHeight="1" x14ac:dyDescent="0.25">
      <c r="A31" s="344"/>
      <c r="B31" s="476"/>
      <c r="C31" s="476"/>
      <c r="D31" s="476"/>
    </row>
  </sheetData>
  <sheetProtection sheet="1"/>
  <mergeCells count="1">
    <mergeCell ref="B31:D31"/>
  </mergeCells>
  <phoneticPr fontId="0" type="noConversion"/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 társulás által adott közvetett támogatások
(kedvezmények)
&amp;R&amp;"Times New Roman CE,Dőlt"9. sz.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12" sqref="D12"/>
    </sheetView>
  </sheetViews>
  <sheetFormatPr defaultRowHeight="12.75" x14ac:dyDescent="0.2"/>
  <cols>
    <col min="1" max="1" width="4.7109375" style="226" customWidth="1"/>
    <col min="2" max="2" width="33.7109375" style="226" customWidth="1"/>
    <col min="3" max="8" width="11.85546875" style="226" customWidth="1"/>
    <col min="9" max="9" width="13" style="226" customWidth="1"/>
    <col min="10" max="16384" width="9.140625" style="226"/>
  </cols>
  <sheetData>
    <row r="1" spans="1:9" ht="34.5" customHeight="1" x14ac:dyDescent="0.25">
      <c r="A1" s="491" t="s">
        <v>625</v>
      </c>
      <c r="B1" s="492"/>
      <c r="C1" s="492"/>
      <c r="D1" s="492"/>
      <c r="E1" s="492"/>
      <c r="F1" s="492"/>
      <c r="G1" s="492"/>
      <c r="H1" s="492"/>
      <c r="I1" s="492"/>
    </row>
    <row r="2" spans="1:9" ht="14.25" thickBot="1" x14ac:dyDescent="0.3">
      <c r="H2" s="493" t="s">
        <v>591</v>
      </c>
      <c r="I2" s="493"/>
    </row>
    <row r="3" spans="1:9" ht="13.5" thickBot="1" x14ac:dyDescent="0.25">
      <c r="A3" s="494" t="s">
        <v>440</v>
      </c>
      <c r="B3" s="496" t="s">
        <v>592</v>
      </c>
      <c r="C3" s="498" t="s">
        <v>593</v>
      </c>
      <c r="D3" s="477" t="s">
        <v>594</v>
      </c>
      <c r="E3" s="478"/>
      <c r="F3" s="478"/>
      <c r="G3" s="478"/>
      <c r="H3" s="478"/>
      <c r="I3" s="479" t="s">
        <v>595</v>
      </c>
    </row>
    <row r="4" spans="1:9" s="321" customFormat="1" ht="42" customHeight="1" thickBot="1" x14ac:dyDescent="0.3">
      <c r="A4" s="495"/>
      <c r="B4" s="497"/>
      <c r="C4" s="499"/>
      <c r="D4" s="319" t="s">
        <v>596</v>
      </c>
      <c r="E4" s="319" t="s">
        <v>597</v>
      </c>
      <c r="F4" s="319" t="s">
        <v>598</v>
      </c>
      <c r="G4" s="346" t="s">
        <v>599</v>
      </c>
      <c r="H4" s="346" t="s">
        <v>600</v>
      </c>
      <c r="I4" s="480"/>
    </row>
    <row r="5" spans="1:9" s="321" customFormat="1" ht="12" customHeight="1" thickBot="1" x14ac:dyDescent="0.3">
      <c r="A5" s="347">
        <v>1</v>
      </c>
      <c r="B5" s="348">
        <v>2</v>
      </c>
      <c r="C5" s="348">
        <v>3</v>
      </c>
      <c r="D5" s="348">
        <v>4</v>
      </c>
      <c r="E5" s="348">
        <v>5</v>
      </c>
      <c r="F5" s="348">
        <v>6</v>
      </c>
      <c r="G5" s="348">
        <v>7</v>
      </c>
      <c r="H5" s="348" t="s">
        <v>601</v>
      </c>
      <c r="I5" s="349" t="s">
        <v>602</v>
      </c>
    </row>
    <row r="6" spans="1:9" s="321" customFormat="1" ht="18" customHeight="1" x14ac:dyDescent="0.25">
      <c r="A6" s="483" t="s">
        <v>603</v>
      </c>
      <c r="B6" s="484"/>
      <c r="C6" s="484"/>
      <c r="D6" s="484"/>
      <c r="E6" s="484"/>
      <c r="F6" s="484"/>
      <c r="G6" s="484"/>
      <c r="H6" s="484"/>
      <c r="I6" s="485"/>
    </row>
    <row r="7" spans="1:9" ht="23.25" customHeight="1" x14ac:dyDescent="0.2">
      <c r="A7" s="350" t="s">
        <v>1</v>
      </c>
      <c r="B7" s="351" t="s">
        <v>604</v>
      </c>
      <c r="C7" s="331"/>
      <c r="D7" s="352"/>
      <c r="E7" s="352"/>
      <c r="F7" s="352"/>
      <c r="G7" s="353"/>
      <c r="H7" s="354">
        <f t="shared" ref="H7:H13" si="0">SUM(D7:G7)</f>
        <v>0</v>
      </c>
      <c r="I7" s="355">
        <f t="shared" ref="I7:I13" si="1">C7+H7</f>
        <v>0</v>
      </c>
    </row>
    <row r="8" spans="1:9" ht="23.25" customHeight="1" x14ac:dyDescent="0.2">
      <c r="A8" s="350" t="s">
        <v>6</v>
      </c>
      <c r="B8" s="351" t="s">
        <v>605</v>
      </c>
      <c r="C8" s="331"/>
      <c r="D8" s="352"/>
      <c r="E8" s="352"/>
      <c r="F8" s="352"/>
      <c r="G8" s="353"/>
      <c r="H8" s="354">
        <f t="shared" si="0"/>
        <v>0</v>
      </c>
      <c r="I8" s="355">
        <f t="shared" si="1"/>
        <v>0</v>
      </c>
    </row>
    <row r="9" spans="1:9" ht="23.25" customHeight="1" x14ac:dyDescent="0.2">
      <c r="A9" s="350" t="s">
        <v>12</v>
      </c>
      <c r="B9" s="351" t="s">
        <v>606</v>
      </c>
      <c r="C9" s="331"/>
      <c r="D9" s="352"/>
      <c r="E9" s="352"/>
      <c r="F9" s="352"/>
      <c r="G9" s="353"/>
      <c r="H9" s="354">
        <f t="shared" si="0"/>
        <v>0</v>
      </c>
      <c r="I9" s="355">
        <f t="shared" si="1"/>
        <v>0</v>
      </c>
    </row>
    <row r="10" spans="1:9" ht="23.25" customHeight="1" x14ac:dyDescent="0.2">
      <c r="A10" s="350" t="s">
        <v>14</v>
      </c>
      <c r="B10" s="351" t="s">
        <v>607</v>
      </c>
      <c r="C10" s="331"/>
      <c r="D10" s="352"/>
      <c r="E10" s="352"/>
      <c r="F10" s="352"/>
      <c r="G10" s="353"/>
      <c r="H10" s="354">
        <f t="shared" si="0"/>
        <v>0</v>
      </c>
      <c r="I10" s="355">
        <f t="shared" si="1"/>
        <v>0</v>
      </c>
    </row>
    <row r="11" spans="1:9" ht="23.25" customHeight="1" x14ac:dyDescent="0.2">
      <c r="A11" s="350" t="s">
        <v>18</v>
      </c>
      <c r="B11" s="351" t="s">
        <v>608</v>
      </c>
      <c r="C11" s="331"/>
      <c r="D11" s="352"/>
      <c r="E11" s="352"/>
      <c r="F11" s="352"/>
      <c r="G11" s="353"/>
      <c r="H11" s="354">
        <f t="shared" si="0"/>
        <v>0</v>
      </c>
      <c r="I11" s="355">
        <f t="shared" si="1"/>
        <v>0</v>
      </c>
    </row>
    <row r="12" spans="1:9" ht="23.25" customHeight="1" x14ac:dyDescent="0.2">
      <c r="A12" s="356" t="s">
        <v>25</v>
      </c>
      <c r="B12" s="357" t="s">
        <v>609</v>
      </c>
      <c r="C12" s="358">
        <v>68</v>
      </c>
      <c r="D12" s="359"/>
      <c r="E12" s="359"/>
      <c r="F12" s="359"/>
      <c r="G12" s="360"/>
      <c r="H12" s="354">
        <f t="shared" si="0"/>
        <v>0</v>
      </c>
      <c r="I12" s="355">
        <f t="shared" si="1"/>
        <v>68</v>
      </c>
    </row>
    <row r="13" spans="1:9" ht="23.25" customHeight="1" thickBot="1" x14ac:dyDescent="0.25">
      <c r="A13" s="361" t="s">
        <v>27</v>
      </c>
      <c r="B13" s="362" t="s">
        <v>610</v>
      </c>
      <c r="C13" s="337"/>
      <c r="D13" s="363"/>
      <c r="E13" s="363"/>
      <c r="F13" s="363"/>
      <c r="G13" s="364"/>
      <c r="H13" s="354">
        <f t="shared" si="0"/>
        <v>0</v>
      </c>
      <c r="I13" s="355">
        <f t="shared" si="1"/>
        <v>0</v>
      </c>
    </row>
    <row r="14" spans="1:9" s="368" customFormat="1" ht="23.25" customHeight="1" thickBot="1" x14ac:dyDescent="0.25">
      <c r="A14" s="486" t="s">
        <v>611</v>
      </c>
      <c r="B14" s="487"/>
      <c r="C14" s="365">
        <f t="shared" ref="C14:I14" si="2">SUM(C7:C13)</f>
        <v>68</v>
      </c>
      <c r="D14" s="365">
        <f>SUM(D7:D13)</f>
        <v>0</v>
      </c>
      <c r="E14" s="365">
        <f t="shared" si="2"/>
        <v>0</v>
      </c>
      <c r="F14" s="365">
        <f t="shared" si="2"/>
        <v>0</v>
      </c>
      <c r="G14" s="366">
        <f t="shared" si="2"/>
        <v>0</v>
      </c>
      <c r="H14" s="366">
        <f t="shared" si="2"/>
        <v>0</v>
      </c>
      <c r="I14" s="367">
        <f t="shared" si="2"/>
        <v>68</v>
      </c>
    </row>
    <row r="15" spans="1:9" s="369" customFormat="1" ht="22.5" customHeight="1" x14ac:dyDescent="0.2">
      <c r="A15" s="488" t="s">
        <v>612</v>
      </c>
      <c r="B15" s="489"/>
      <c r="C15" s="489"/>
      <c r="D15" s="489"/>
      <c r="E15" s="489"/>
      <c r="F15" s="489"/>
      <c r="G15" s="489"/>
      <c r="H15" s="489"/>
      <c r="I15" s="490"/>
    </row>
    <row r="16" spans="1:9" s="369" customFormat="1" ht="22.5" customHeight="1" x14ac:dyDescent="0.2">
      <c r="A16" s="350" t="s">
        <v>1</v>
      </c>
      <c r="B16" s="351" t="s">
        <v>613</v>
      </c>
      <c r="C16" s="331"/>
      <c r="D16" s="352"/>
      <c r="E16" s="352"/>
      <c r="F16" s="352"/>
      <c r="G16" s="353"/>
      <c r="H16" s="354">
        <f>SUM(D16:G16)</f>
        <v>0</v>
      </c>
      <c r="I16" s="355">
        <f>C16+H16</f>
        <v>0</v>
      </c>
    </row>
    <row r="17" spans="1:9" ht="22.5" customHeight="1" thickBot="1" x14ac:dyDescent="0.25">
      <c r="A17" s="361" t="s">
        <v>6</v>
      </c>
      <c r="B17" s="362" t="s">
        <v>610</v>
      </c>
      <c r="C17" s="337"/>
      <c r="D17" s="363"/>
      <c r="E17" s="363"/>
      <c r="F17" s="363"/>
      <c r="G17" s="364"/>
      <c r="H17" s="354">
        <f>SUM(D17:G17)</f>
        <v>0</v>
      </c>
      <c r="I17" s="370">
        <f>C17+H17</f>
        <v>0</v>
      </c>
    </row>
    <row r="18" spans="1:9" ht="22.5" customHeight="1" thickBot="1" x14ac:dyDescent="0.25">
      <c r="A18" s="486" t="s">
        <v>614</v>
      </c>
      <c r="B18" s="487"/>
      <c r="C18" s="365">
        <f t="shared" ref="C18:I18" si="3">SUM(C16:C17)</f>
        <v>0</v>
      </c>
      <c r="D18" s="365">
        <f t="shared" si="3"/>
        <v>0</v>
      </c>
      <c r="E18" s="365">
        <f t="shared" si="3"/>
        <v>0</v>
      </c>
      <c r="F18" s="365">
        <f t="shared" si="3"/>
        <v>0</v>
      </c>
      <c r="G18" s="366">
        <f t="shared" si="3"/>
        <v>0</v>
      </c>
      <c r="H18" s="366">
        <f t="shared" si="3"/>
        <v>0</v>
      </c>
      <c r="I18" s="367">
        <f t="shared" si="3"/>
        <v>0</v>
      </c>
    </row>
    <row r="19" spans="1:9" ht="22.5" customHeight="1" thickBot="1" x14ac:dyDescent="0.25">
      <c r="A19" s="481" t="s">
        <v>615</v>
      </c>
      <c r="B19" s="482"/>
      <c r="C19" s="371">
        <f t="shared" ref="C19:I19" si="4">C14+C18</f>
        <v>68</v>
      </c>
      <c r="D19" s="371">
        <f t="shared" si="4"/>
        <v>0</v>
      </c>
      <c r="E19" s="371">
        <f t="shared" si="4"/>
        <v>0</v>
      </c>
      <c r="F19" s="371">
        <f t="shared" si="4"/>
        <v>0</v>
      </c>
      <c r="G19" s="371">
        <f t="shared" si="4"/>
        <v>0</v>
      </c>
      <c r="H19" s="371">
        <f t="shared" si="4"/>
        <v>0</v>
      </c>
      <c r="I19" s="367">
        <f t="shared" si="4"/>
        <v>68</v>
      </c>
    </row>
  </sheetData>
  <mergeCells count="12">
    <mergeCell ref="A1:I1"/>
    <mergeCell ref="H2:I2"/>
    <mergeCell ref="A3:A4"/>
    <mergeCell ref="B3:B4"/>
    <mergeCell ref="C3:C4"/>
    <mergeCell ref="D3:H3"/>
    <mergeCell ref="I3:I4"/>
    <mergeCell ref="A19:B19"/>
    <mergeCell ref="A6:I6"/>
    <mergeCell ref="A14:B14"/>
    <mergeCell ref="A15:I15"/>
    <mergeCell ref="A18:B18"/>
  </mergeCells>
  <phoneticPr fontId="0" type="noConversion"/>
  <printOptions horizontalCentered="1"/>
  <pageMargins left="0.78740157480314965" right="0.78740157480314965" top="1.1811023622047245" bottom="0.98425196850393704" header="0.78740157480314965" footer="0.78740157480314965"/>
  <pageSetup paperSize="9" scale="95" orientation="landscape" horizontalDpi="300" verticalDpi="300" r:id="rId1"/>
  <headerFooter alignWithMargins="0">
    <oddHeader>&amp;C&amp;"Times New Roman CE,Félkövér dőlt"&amp;12
&amp;R&amp;"Times New Roman CE,Félkövér dőlt"10. 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5</vt:i4>
      </vt:variant>
    </vt:vector>
  </HeadingPairs>
  <TitlesOfParts>
    <vt:vector size="19" baseType="lpstr">
      <vt:lpstr>1.1.sz.mell.</vt:lpstr>
      <vt:lpstr>1.2.sz.mell.</vt:lpstr>
      <vt:lpstr>1.3.sz.mell.</vt:lpstr>
      <vt:lpstr>1.4.sz.mell.</vt:lpstr>
      <vt:lpstr>2.sz.mell  </vt:lpstr>
      <vt:lpstr>3</vt:lpstr>
      <vt:lpstr>4</vt:lpstr>
      <vt:lpstr>5</vt:lpstr>
      <vt:lpstr>6.</vt:lpstr>
      <vt:lpstr>7A</vt:lpstr>
      <vt:lpstr>7B</vt:lpstr>
      <vt:lpstr>8.</vt:lpstr>
      <vt:lpstr>9.</vt:lpstr>
      <vt:lpstr>10.</vt:lpstr>
      <vt:lpstr>'7A'!Nyomtatási_cím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</vt:vector>
  </TitlesOfParts>
  <Company>WXPEE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Bakó Józsefné</cp:lastModifiedBy>
  <cp:lastPrinted>2016-04-29T09:35:57Z</cp:lastPrinted>
  <dcterms:created xsi:type="dcterms:W3CDTF">2014-02-07T17:22:54Z</dcterms:created>
  <dcterms:modified xsi:type="dcterms:W3CDTF">2016-05-17T14:42:36Z</dcterms:modified>
</cp:coreProperties>
</file>